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kty\Projekty 2018\74_2018 Dům parku Šlapanice DPS\kompletace\"/>
    </mc:Choice>
  </mc:AlternateContent>
  <bookViews>
    <workbookView xWindow="-15" yWindow="-15" windowWidth="14415" windowHeight="12315"/>
  </bookViews>
  <sheets>
    <sheet name="Zázemí" sheetId="2" r:id="rId1"/>
  </sheets>
  <definedNames>
    <definedName name="_xlnm.Print_Titles" localSheetId="0">Zázemí!$13:$13</definedName>
    <definedName name="_xlnm.Print_Area" localSheetId="0">Zázemí!#REF!,Zázemí!#REF!,Zázemí!$C$4:$AV$205</definedName>
  </definedNames>
  <calcPr calcId="152511"/>
</workbook>
</file>

<file path=xl/calcChain.xml><?xml version="1.0" encoding="utf-8"?>
<calcChain xmlns="http://schemas.openxmlformats.org/spreadsheetml/2006/main">
  <c r="T196" i="2" l="1"/>
  <c r="BK196" i="2"/>
  <c r="BI196" i="2"/>
  <c r="BH196" i="2"/>
  <c r="BG196" i="2"/>
  <c r="BF196" i="2"/>
  <c r="BE196" i="2"/>
  <c r="AA196" i="2"/>
  <c r="Y196" i="2"/>
  <c r="K191" i="2"/>
  <c r="K190" i="2"/>
  <c r="K189" i="2"/>
  <c r="K188" i="2"/>
  <c r="K187" i="2"/>
  <c r="T170" i="2"/>
  <c r="BK170" i="2"/>
  <c r="BI170" i="2"/>
  <c r="BH170" i="2"/>
  <c r="BG170" i="2"/>
  <c r="BF170" i="2"/>
  <c r="BE170" i="2"/>
  <c r="AA170" i="2"/>
  <c r="Y170" i="2"/>
  <c r="T183" i="2"/>
  <c r="T182" i="2"/>
  <c r="BK183" i="2"/>
  <c r="BI183" i="2"/>
  <c r="BH183" i="2"/>
  <c r="BG183" i="2"/>
  <c r="BF183" i="2"/>
  <c r="BE183" i="2"/>
  <c r="AA183" i="2"/>
  <c r="Y183" i="2"/>
  <c r="BK182" i="2"/>
  <c r="BI182" i="2"/>
  <c r="BH182" i="2"/>
  <c r="BG182" i="2"/>
  <c r="BF182" i="2"/>
  <c r="BE182" i="2"/>
  <c r="AA182" i="2"/>
  <c r="Y182" i="2"/>
  <c r="T151" i="2"/>
  <c r="BK151" i="2"/>
  <c r="BI151" i="2"/>
  <c r="BH151" i="2"/>
  <c r="BG151" i="2"/>
  <c r="BF151" i="2"/>
  <c r="BE151" i="2"/>
  <c r="AA151" i="2"/>
  <c r="Y151" i="2"/>
  <c r="T150" i="2"/>
  <c r="BK150" i="2"/>
  <c r="BI150" i="2"/>
  <c r="BH150" i="2"/>
  <c r="BG150" i="2"/>
  <c r="BF150" i="2"/>
  <c r="BE150" i="2"/>
  <c r="AA150" i="2"/>
  <c r="Y150" i="2"/>
  <c r="T111" i="2"/>
  <c r="T112" i="2"/>
  <c r="T110" i="2"/>
  <c r="T109" i="2"/>
  <c r="T108" i="2"/>
  <c r="BK113" i="2"/>
  <c r="BI113" i="2"/>
  <c r="BH113" i="2"/>
  <c r="BG113" i="2"/>
  <c r="BF113" i="2"/>
  <c r="BE113" i="2"/>
  <c r="AA113" i="2"/>
  <c r="Y113" i="2"/>
  <c r="BK112" i="2"/>
  <c r="BI112" i="2"/>
  <c r="BH112" i="2"/>
  <c r="BG112" i="2"/>
  <c r="BF112" i="2"/>
  <c r="BE112" i="2"/>
  <c r="AA112" i="2"/>
  <c r="Y112" i="2"/>
  <c r="BK109" i="2"/>
  <c r="BI109" i="2"/>
  <c r="BH109" i="2"/>
  <c r="BG109" i="2"/>
  <c r="BF109" i="2"/>
  <c r="BE109" i="2"/>
  <c r="AA109" i="2"/>
  <c r="Y109" i="2"/>
  <c r="BK108" i="2"/>
  <c r="BI108" i="2"/>
  <c r="BH108" i="2"/>
  <c r="BG108" i="2"/>
  <c r="BF108" i="2"/>
  <c r="BE108" i="2"/>
  <c r="AA108" i="2"/>
  <c r="Y108" i="2"/>
  <c r="BK111" i="2"/>
  <c r="BI111" i="2"/>
  <c r="BH111" i="2"/>
  <c r="BG111" i="2"/>
  <c r="BF111" i="2"/>
  <c r="BE111" i="2"/>
  <c r="AA111" i="2"/>
  <c r="Y111" i="2"/>
  <c r="BK110" i="2"/>
  <c r="BI110" i="2"/>
  <c r="BH110" i="2"/>
  <c r="BG110" i="2"/>
  <c r="BF110" i="2"/>
  <c r="BE110" i="2"/>
  <c r="AA110" i="2"/>
  <c r="Y110" i="2"/>
  <c r="T83" i="2"/>
  <c r="T82" i="2"/>
  <c r="T81" i="2"/>
  <c r="T80" i="2"/>
  <c r="T79" i="2"/>
  <c r="T78" i="2"/>
  <c r="T76" i="2"/>
  <c r="T77" i="2"/>
  <c r="BK83" i="2"/>
  <c r="BI83" i="2"/>
  <c r="BH83" i="2"/>
  <c r="BG83" i="2"/>
  <c r="BF83" i="2"/>
  <c r="BE83" i="2"/>
  <c r="AA83" i="2"/>
  <c r="Y83" i="2"/>
  <c r="BK82" i="2"/>
  <c r="BI82" i="2"/>
  <c r="BH82" i="2"/>
  <c r="BG82" i="2"/>
  <c r="BF82" i="2"/>
  <c r="BE82" i="2"/>
  <c r="AA82" i="2"/>
  <c r="Y82" i="2"/>
  <c r="BK81" i="2"/>
  <c r="BI81" i="2"/>
  <c r="BH81" i="2"/>
  <c r="BG81" i="2"/>
  <c r="BF81" i="2"/>
  <c r="BE81" i="2"/>
  <c r="AA81" i="2"/>
  <c r="Y81" i="2"/>
  <c r="BK80" i="2"/>
  <c r="BI80" i="2"/>
  <c r="BH80" i="2"/>
  <c r="BG80" i="2"/>
  <c r="BF80" i="2"/>
  <c r="BE80" i="2"/>
  <c r="AA80" i="2"/>
  <c r="Y80" i="2"/>
  <c r="BK79" i="2"/>
  <c r="BI79" i="2"/>
  <c r="BH79" i="2"/>
  <c r="BG79" i="2"/>
  <c r="BF79" i="2"/>
  <c r="BE79" i="2"/>
  <c r="AA79" i="2"/>
  <c r="Y79" i="2"/>
  <c r="BK78" i="2"/>
  <c r="BI78" i="2"/>
  <c r="BH78" i="2"/>
  <c r="BG78" i="2"/>
  <c r="BF78" i="2"/>
  <c r="BE78" i="2"/>
  <c r="AA78" i="2"/>
  <c r="Y78" i="2"/>
  <c r="BK77" i="2"/>
  <c r="BI77" i="2"/>
  <c r="BH77" i="2"/>
  <c r="BG77" i="2"/>
  <c r="BF77" i="2"/>
  <c r="BE77" i="2"/>
  <c r="AA77" i="2"/>
  <c r="Y77" i="2"/>
  <c r="BK76" i="2"/>
  <c r="BI76" i="2"/>
  <c r="BH76" i="2"/>
  <c r="BG76" i="2"/>
  <c r="BF76" i="2"/>
  <c r="BE76" i="2"/>
  <c r="AA76" i="2"/>
  <c r="Y76" i="2"/>
  <c r="T63" i="2"/>
  <c r="T62" i="2"/>
  <c r="BK63" i="2"/>
  <c r="BI63" i="2"/>
  <c r="BH63" i="2"/>
  <c r="BG63" i="2"/>
  <c r="BF63" i="2"/>
  <c r="BE63" i="2"/>
  <c r="AA63" i="2"/>
  <c r="Y63" i="2"/>
  <c r="BK62" i="2"/>
  <c r="BI62" i="2"/>
  <c r="BH62" i="2"/>
  <c r="BG62" i="2"/>
  <c r="BF62" i="2"/>
  <c r="BE62" i="2"/>
  <c r="AA62" i="2"/>
  <c r="Y62" i="2"/>
  <c r="T61" i="2"/>
  <c r="T60" i="2"/>
  <c r="BK61" i="2"/>
  <c r="BI61" i="2"/>
  <c r="BH61" i="2"/>
  <c r="BG61" i="2"/>
  <c r="BF61" i="2"/>
  <c r="BE61" i="2"/>
  <c r="AA61" i="2"/>
  <c r="Y61" i="2"/>
  <c r="BK60" i="2"/>
  <c r="BI60" i="2"/>
  <c r="BH60" i="2"/>
  <c r="BG60" i="2"/>
  <c r="BF60" i="2"/>
  <c r="BE60" i="2"/>
  <c r="AA60" i="2"/>
  <c r="Y60" i="2"/>
  <c r="BK59" i="2" l="1"/>
  <c r="BI59" i="2"/>
  <c r="BH59" i="2"/>
  <c r="BG59" i="2"/>
  <c r="BF59" i="2"/>
  <c r="BE59" i="2"/>
  <c r="AA59" i="2"/>
  <c r="Y59" i="2"/>
  <c r="T59" i="2"/>
  <c r="BK58" i="2"/>
  <c r="BI58" i="2"/>
  <c r="BH58" i="2"/>
  <c r="BG58" i="2"/>
  <c r="BF58" i="2"/>
  <c r="BE58" i="2"/>
  <c r="AA58" i="2"/>
  <c r="Y58" i="2"/>
  <c r="T58" i="2"/>
  <c r="BK57" i="2"/>
  <c r="BI57" i="2"/>
  <c r="BH57" i="2"/>
  <c r="BG57" i="2"/>
  <c r="BF57" i="2"/>
  <c r="BE57" i="2"/>
  <c r="AA57" i="2"/>
  <c r="Y57" i="2"/>
  <c r="T57" i="2"/>
  <c r="BK56" i="2"/>
  <c r="BI56" i="2"/>
  <c r="BH56" i="2"/>
  <c r="BG56" i="2"/>
  <c r="BF56" i="2"/>
  <c r="BE56" i="2"/>
  <c r="AA56" i="2"/>
  <c r="Y56" i="2"/>
  <c r="T56" i="2"/>
  <c r="BK119" i="2"/>
  <c r="BI119" i="2"/>
  <c r="BH119" i="2"/>
  <c r="BG119" i="2"/>
  <c r="BF119" i="2"/>
  <c r="BE119" i="2"/>
  <c r="AA119" i="2"/>
  <c r="Y119" i="2"/>
  <c r="BK118" i="2"/>
  <c r="BI118" i="2"/>
  <c r="BH118" i="2"/>
  <c r="BG118" i="2"/>
  <c r="BF118" i="2"/>
  <c r="BE118" i="2"/>
  <c r="AA118" i="2"/>
  <c r="Y118" i="2"/>
  <c r="T118" i="2"/>
  <c r="BK117" i="2"/>
  <c r="BI117" i="2"/>
  <c r="BH117" i="2"/>
  <c r="BG117" i="2"/>
  <c r="BF117" i="2"/>
  <c r="BE117" i="2"/>
  <c r="AA117" i="2"/>
  <c r="Y117" i="2"/>
  <c r="T117" i="2"/>
  <c r="BK116" i="2"/>
  <c r="BI116" i="2"/>
  <c r="BH116" i="2"/>
  <c r="BG116" i="2"/>
  <c r="BF116" i="2"/>
  <c r="BE116" i="2"/>
  <c r="AA116" i="2"/>
  <c r="Y116" i="2"/>
  <c r="T116" i="2"/>
  <c r="BK115" i="2"/>
  <c r="BI115" i="2"/>
  <c r="BH115" i="2"/>
  <c r="BG115" i="2"/>
  <c r="BF115" i="2"/>
  <c r="BE115" i="2"/>
  <c r="AA115" i="2"/>
  <c r="Y115" i="2"/>
  <c r="T115" i="2"/>
  <c r="BK114" i="2"/>
  <c r="BI114" i="2"/>
  <c r="BH114" i="2"/>
  <c r="BG114" i="2"/>
  <c r="BF114" i="2"/>
  <c r="BE114" i="2"/>
  <c r="AA114" i="2"/>
  <c r="Y114" i="2"/>
  <c r="T114" i="2"/>
  <c r="BK99" i="2"/>
  <c r="BI99" i="2"/>
  <c r="BH99" i="2"/>
  <c r="BG99" i="2"/>
  <c r="BF99" i="2"/>
  <c r="BE99" i="2"/>
  <c r="AA99" i="2"/>
  <c r="Y99" i="2"/>
  <c r="T99" i="2"/>
  <c r="BK98" i="2"/>
  <c r="BI98" i="2"/>
  <c r="BH98" i="2"/>
  <c r="BG98" i="2"/>
  <c r="BF98" i="2"/>
  <c r="BE98" i="2"/>
  <c r="AA98" i="2"/>
  <c r="Y98" i="2"/>
  <c r="T98" i="2"/>
  <c r="BK97" i="2"/>
  <c r="BI97" i="2"/>
  <c r="BH97" i="2"/>
  <c r="BG97" i="2"/>
  <c r="BF97" i="2"/>
  <c r="BE97" i="2"/>
  <c r="AA97" i="2"/>
  <c r="Y97" i="2"/>
  <c r="T97" i="2"/>
  <c r="BK96" i="2"/>
  <c r="BI96" i="2"/>
  <c r="BH96" i="2"/>
  <c r="BG96" i="2"/>
  <c r="BF96" i="2"/>
  <c r="BE96" i="2"/>
  <c r="AA96" i="2"/>
  <c r="Y96" i="2"/>
  <c r="T96" i="2"/>
  <c r="BK107" i="2"/>
  <c r="BI107" i="2"/>
  <c r="BH107" i="2"/>
  <c r="BG107" i="2"/>
  <c r="BF107" i="2"/>
  <c r="BE107" i="2"/>
  <c r="AA107" i="2"/>
  <c r="Y107" i="2"/>
  <c r="T107" i="2"/>
  <c r="BK106" i="2"/>
  <c r="BI106" i="2"/>
  <c r="BH106" i="2"/>
  <c r="BG106" i="2"/>
  <c r="BF106" i="2"/>
  <c r="BE106" i="2"/>
  <c r="AA106" i="2"/>
  <c r="Y106" i="2"/>
  <c r="T106" i="2"/>
  <c r="BK105" i="2"/>
  <c r="BI105" i="2"/>
  <c r="BH105" i="2"/>
  <c r="BG105" i="2"/>
  <c r="BF105" i="2"/>
  <c r="BE105" i="2"/>
  <c r="AA105" i="2"/>
  <c r="Y105" i="2"/>
  <c r="T105" i="2"/>
  <c r="BK104" i="2"/>
  <c r="BI104" i="2"/>
  <c r="BH104" i="2"/>
  <c r="BG104" i="2"/>
  <c r="BF104" i="2"/>
  <c r="BE104" i="2"/>
  <c r="AA104" i="2"/>
  <c r="Y104" i="2"/>
  <c r="T104" i="2"/>
  <c r="T119" i="2" l="1"/>
  <c r="T113" i="2"/>
  <c r="T102" i="2" l="1"/>
  <c r="T103" i="2"/>
  <c r="BK103" i="2"/>
  <c r="BI103" i="2"/>
  <c r="BH103" i="2"/>
  <c r="BG103" i="2"/>
  <c r="BF103" i="2"/>
  <c r="BE103" i="2"/>
  <c r="AA103" i="2"/>
  <c r="Y103" i="2"/>
  <c r="BK102" i="2"/>
  <c r="BI102" i="2"/>
  <c r="BH102" i="2"/>
  <c r="BG102" i="2"/>
  <c r="BF102" i="2"/>
  <c r="BE102" i="2"/>
  <c r="AA102" i="2"/>
  <c r="Y102" i="2"/>
  <c r="BK95" i="2"/>
  <c r="BI95" i="2"/>
  <c r="BH95" i="2"/>
  <c r="BG95" i="2"/>
  <c r="BF95" i="2"/>
  <c r="BE95" i="2"/>
  <c r="AA95" i="2"/>
  <c r="Y95" i="2"/>
  <c r="T95" i="2"/>
  <c r="BK94" i="2"/>
  <c r="BI94" i="2"/>
  <c r="BH94" i="2"/>
  <c r="BG94" i="2"/>
  <c r="BF94" i="2"/>
  <c r="BE94" i="2"/>
  <c r="AA94" i="2"/>
  <c r="Y94" i="2"/>
  <c r="T94" i="2"/>
  <c r="T84" i="2" l="1"/>
  <c r="BK85" i="2"/>
  <c r="BI85" i="2"/>
  <c r="BH85" i="2"/>
  <c r="BG85" i="2"/>
  <c r="BF85" i="2"/>
  <c r="BE85" i="2"/>
  <c r="AA85" i="2"/>
  <c r="Y85" i="2"/>
  <c r="BK84" i="2"/>
  <c r="BI84" i="2"/>
  <c r="BH84" i="2"/>
  <c r="BG84" i="2"/>
  <c r="BF84" i="2"/>
  <c r="BE84" i="2"/>
  <c r="AA84" i="2"/>
  <c r="Y84" i="2"/>
  <c r="T53" i="2" l="1"/>
  <c r="T52" i="2"/>
  <c r="BK53" i="2"/>
  <c r="BI53" i="2"/>
  <c r="BH53" i="2"/>
  <c r="BG53" i="2"/>
  <c r="BF53" i="2"/>
  <c r="BE53" i="2"/>
  <c r="AA53" i="2"/>
  <c r="Y53" i="2"/>
  <c r="BK52" i="2"/>
  <c r="BI52" i="2"/>
  <c r="BH52" i="2"/>
  <c r="BG52" i="2"/>
  <c r="BF52" i="2"/>
  <c r="BE52" i="2"/>
  <c r="AA52" i="2"/>
  <c r="Y52" i="2"/>
  <c r="T44" i="2" l="1"/>
  <c r="BK45" i="2"/>
  <c r="BI45" i="2"/>
  <c r="BH45" i="2"/>
  <c r="BG45" i="2"/>
  <c r="BF45" i="2"/>
  <c r="BE45" i="2"/>
  <c r="AA45" i="2"/>
  <c r="Y45" i="2"/>
  <c r="BK44" i="2"/>
  <c r="BI44" i="2"/>
  <c r="BH44" i="2"/>
  <c r="BG44" i="2"/>
  <c r="BF44" i="2"/>
  <c r="BE44" i="2"/>
  <c r="AA44" i="2"/>
  <c r="Y44" i="2"/>
  <c r="T51" i="2"/>
  <c r="T50" i="2"/>
  <c r="BK51" i="2"/>
  <c r="BI51" i="2"/>
  <c r="BH51" i="2"/>
  <c r="BG51" i="2"/>
  <c r="BF51" i="2"/>
  <c r="BE51" i="2"/>
  <c r="AA51" i="2"/>
  <c r="Y51" i="2"/>
  <c r="BK50" i="2"/>
  <c r="BI50" i="2"/>
  <c r="BH50" i="2"/>
  <c r="BG50" i="2"/>
  <c r="BF50" i="2"/>
  <c r="BE50" i="2"/>
  <c r="AA50" i="2"/>
  <c r="Y50" i="2"/>
  <c r="T40" i="2"/>
  <c r="T41" i="2"/>
  <c r="BK41" i="2"/>
  <c r="BI41" i="2"/>
  <c r="BH41" i="2"/>
  <c r="BG41" i="2"/>
  <c r="BF41" i="2"/>
  <c r="BE41" i="2"/>
  <c r="AA41" i="2"/>
  <c r="Y41" i="2"/>
  <c r="BK40" i="2"/>
  <c r="BI40" i="2"/>
  <c r="BH40" i="2"/>
  <c r="BG40" i="2"/>
  <c r="BF40" i="2"/>
  <c r="BE40" i="2"/>
  <c r="AA40" i="2"/>
  <c r="Y40" i="2"/>
  <c r="T55" i="2"/>
  <c r="T54" i="2"/>
  <c r="BK55" i="2"/>
  <c r="BI55" i="2"/>
  <c r="BH55" i="2"/>
  <c r="BG55" i="2"/>
  <c r="BF55" i="2"/>
  <c r="BE55" i="2"/>
  <c r="AA55" i="2"/>
  <c r="Y55" i="2"/>
  <c r="BK54" i="2"/>
  <c r="BI54" i="2"/>
  <c r="BH54" i="2"/>
  <c r="BG54" i="2"/>
  <c r="BF54" i="2"/>
  <c r="BE54" i="2"/>
  <c r="AA54" i="2"/>
  <c r="Y54" i="2"/>
  <c r="T195" i="2" l="1"/>
  <c r="T194" i="2"/>
  <c r="BK195" i="2"/>
  <c r="BI195" i="2"/>
  <c r="BH195" i="2"/>
  <c r="BG195" i="2"/>
  <c r="BF195" i="2"/>
  <c r="BE195" i="2"/>
  <c r="AA195" i="2"/>
  <c r="Y195" i="2"/>
  <c r="BK194" i="2"/>
  <c r="BI194" i="2"/>
  <c r="BH194" i="2"/>
  <c r="BG194" i="2"/>
  <c r="BF194" i="2"/>
  <c r="BE194" i="2"/>
  <c r="AA194" i="2"/>
  <c r="Y194" i="2"/>
  <c r="T193" i="2"/>
  <c r="BK193" i="2"/>
  <c r="BI193" i="2"/>
  <c r="BH193" i="2"/>
  <c r="BG193" i="2"/>
  <c r="BF193" i="2"/>
  <c r="BE193" i="2"/>
  <c r="AA193" i="2"/>
  <c r="Y193" i="2"/>
  <c r="T192" i="2"/>
  <c r="BK192" i="2"/>
  <c r="BI192" i="2"/>
  <c r="BH192" i="2"/>
  <c r="BG192" i="2"/>
  <c r="BF192" i="2"/>
  <c r="BE192" i="2"/>
  <c r="AA192" i="2"/>
  <c r="Y192" i="2"/>
  <c r="T191" i="2" l="1"/>
  <c r="T190" i="2"/>
  <c r="T189" i="2"/>
  <c r="T188" i="2"/>
  <c r="T187" i="2"/>
  <c r="BK191" i="2"/>
  <c r="BI191" i="2"/>
  <c r="BH191" i="2"/>
  <c r="BG191" i="2"/>
  <c r="BF191" i="2"/>
  <c r="BE191" i="2"/>
  <c r="AA191" i="2"/>
  <c r="Y191" i="2"/>
  <c r="W197" i="2"/>
  <c r="BK190" i="2"/>
  <c r="BI190" i="2"/>
  <c r="BH190" i="2"/>
  <c r="BG190" i="2"/>
  <c r="BF190" i="2"/>
  <c r="BE190" i="2"/>
  <c r="AA190" i="2"/>
  <c r="Y190" i="2"/>
  <c r="BK189" i="2"/>
  <c r="BI189" i="2"/>
  <c r="BH189" i="2"/>
  <c r="BG189" i="2"/>
  <c r="BF189" i="2"/>
  <c r="BE189" i="2"/>
  <c r="AA189" i="2"/>
  <c r="Y189" i="2"/>
  <c r="BK188" i="2"/>
  <c r="BI188" i="2"/>
  <c r="BH188" i="2"/>
  <c r="BG188" i="2"/>
  <c r="BF188" i="2"/>
  <c r="BE188" i="2"/>
  <c r="AA188" i="2"/>
  <c r="Y188" i="2"/>
  <c r="BK187" i="2"/>
  <c r="BI187" i="2"/>
  <c r="BH187" i="2"/>
  <c r="BG187" i="2"/>
  <c r="BF187" i="2"/>
  <c r="BE187" i="2"/>
  <c r="AA187" i="2"/>
  <c r="Y187" i="2"/>
  <c r="T26" i="2"/>
  <c r="T25" i="2"/>
  <c r="T24" i="2"/>
  <c r="T23" i="2"/>
  <c r="T22" i="2"/>
  <c r="T21" i="2"/>
  <c r="T19" i="2"/>
  <c r="BK26" i="2"/>
  <c r="BI26" i="2"/>
  <c r="BH26" i="2"/>
  <c r="BG26" i="2"/>
  <c r="BF26" i="2"/>
  <c r="BE26" i="2"/>
  <c r="AA26" i="2"/>
  <c r="Y26" i="2"/>
  <c r="BK25" i="2"/>
  <c r="BI25" i="2"/>
  <c r="BH25" i="2"/>
  <c r="BG25" i="2"/>
  <c r="BF25" i="2"/>
  <c r="BE25" i="2"/>
  <c r="AA25" i="2"/>
  <c r="Y25" i="2"/>
  <c r="BK24" i="2"/>
  <c r="BI24" i="2"/>
  <c r="BH24" i="2"/>
  <c r="BG24" i="2"/>
  <c r="BF24" i="2"/>
  <c r="BE24" i="2"/>
  <c r="AA24" i="2"/>
  <c r="Y24" i="2"/>
  <c r="BK23" i="2"/>
  <c r="BI23" i="2"/>
  <c r="BH23" i="2"/>
  <c r="BG23" i="2"/>
  <c r="BF23" i="2"/>
  <c r="BE23" i="2"/>
  <c r="AA23" i="2"/>
  <c r="Y23" i="2"/>
  <c r="BK22" i="2"/>
  <c r="BI22" i="2"/>
  <c r="BH22" i="2"/>
  <c r="BG22" i="2"/>
  <c r="BF22" i="2"/>
  <c r="BE22" i="2"/>
  <c r="AA22" i="2"/>
  <c r="Y22" i="2"/>
  <c r="BK21" i="2"/>
  <c r="BI21" i="2"/>
  <c r="BH21" i="2"/>
  <c r="BG21" i="2"/>
  <c r="BF21" i="2"/>
  <c r="BE21" i="2"/>
  <c r="AA21" i="2"/>
  <c r="Y21" i="2"/>
  <c r="BK20" i="2"/>
  <c r="BI20" i="2"/>
  <c r="BH20" i="2"/>
  <c r="BG20" i="2"/>
  <c r="BF20" i="2"/>
  <c r="BE20" i="2"/>
  <c r="AA20" i="2"/>
  <c r="Y20" i="2"/>
  <c r="T20" i="2"/>
  <c r="BK19" i="2"/>
  <c r="BI19" i="2"/>
  <c r="BH19" i="2"/>
  <c r="BG19" i="2"/>
  <c r="BF19" i="2"/>
  <c r="BE19" i="2"/>
  <c r="AA19" i="2"/>
  <c r="Y19" i="2"/>
  <c r="T186" i="2"/>
  <c r="T185" i="2"/>
  <c r="T184" i="2"/>
  <c r="BK186" i="2"/>
  <c r="BI186" i="2"/>
  <c r="BH186" i="2"/>
  <c r="BG186" i="2"/>
  <c r="BF186" i="2"/>
  <c r="BE186" i="2"/>
  <c r="AA186" i="2"/>
  <c r="Y186" i="2"/>
  <c r="BK185" i="2"/>
  <c r="BI185" i="2"/>
  <c r="BH185" i="2"/>
  <c r="BG185" i="2"/>
  <c r="BF185" i="2"/>
  <c r="BE185" i="2"/>
  <c r="AA185" i="2"/>
  <c r="Y185" i="2"/>
  <c r="BK184" i="2"/>
  <c r="BI184" i="2"/>
  <c r="BH184" i="2"/>
  <c r="BG184" i="2"/>
  <c r="BF184" i="2"/>
  <c r="BE184" i="2"/>
  <c r="AA184" i="2"/>
  <c r="Y184" i="2"/>
  <c r="T172" i="2"/>
  <c r="T171" i="2"/>
  <c r="T168" i="2"/>
  <c r="T169" i="2"/>
  <c r="T167" i="2"/>
  <c r="BK172" i="2"/>
  <c r="BI172" i="2"/>
  <c r="BH172" i="2"/>
  <c r="BG172" i="2"/>
  <c r="BF172" i="2"/>
  <c r="BE172" i="2"/>
  <c r="AA172" i="2"/>
  <c r="Y172" i="2"/>
  <c r="BK171" i="2"/>
  <c r="BI171" i="2"/>
  <c r="BH171" i="2"/>
  <c r="BG171" i="2"/>
  <c r="BF171" i="2"/>
  <c r="BE171" i="2"/>
  <c r="AA171" i="2"/>
  <c r="Y171" i="2"/>
  <c r="BK169" i="2"/>
  <c r="BI169" i="2"/>
  <c r="BH169" i="2"/>
  <c r="BG169" i="2"/>
  <c r="BF169" i="2"/>
  <c r="BE169" i="2"/>
  <c r="AA169" i="2"/>
  <c r="Y169" i="2"/>
  <c r="BK168" i="2"/>
  <c r="BI168" i="2"/>
  <c r="BH168" i="2"/>
  <c r="BG168" i="2"/>
  <c r="BF168" i="2"/>
  <c r="BE168" i="2"/>
  <c r="AA168" i="2"/>
  <c r="Y168" i="2"/>
  <c r="BK167" i="2"/>
  <c r="BI167" i="2"/>
  <c r="BH167" i="2"/>
  <c r="BG167" i="2"/>
  <c r="BF167" i="2"/>
  <c r="BE167" i="2"/>
  <c r="AA167" i="2"/>
  <c r="Y167" i="2"/>
  <c r="T179" i="2"/>
  <c r="BK179" i="2"/>
  <c r="BI179" i="2"/>
  <c r="BH179" i="2"/>
  <c r="BG179" i="2"/>
  <c r="BF179" i="2"/>
  <c r="BE179" i="2"/>
  <c r="AA179" i="2"/>
  <c r="Y179" i="2"/>
  <c r="T180" i="2"/>
  <c r="BK180" i="2"/>
  <c r="BI180" i="2"/>
  <c r="BH180" i="2"/>
  <c r="BG180" i="2"/>
  <c r="BF180" i="2"/>
  <c r="BE180" i="2"/>
  <c r="AA180" i="2"/>
  <c r="Y180" i="2"/>
  <c r="T160" i="2"/>
  <c r="BK160" i="2"/>
  <c r="BI160" i="2"/>
  <c r="BH160" i="2"/>
  <c r="BG160" i="2"/>
  <c r="BF160" i="2"/>
  <c r="BE160" i="2"/>
  <c r="AA160" i="2"/>
  <c r="Y160" i="2"/>
  <c r="T159" i="2"/>
  <c r="T158" i="2"/>
  <c r="BK159" i="2"/>
  <c r="BI159" i="2"/>
  <c r="BH159" i="2"/>
  <c r="BG159" i="2"/>
  <c r="BF159" i="2"/>
  <c r="BE159" i="2"/>
  <c r="AA159" i="2"/>
  <c r="Y159" i="2"/>
  <c r="BK158" i="2"/>
  <c r="BI158" i="2"/>
  <c r="BH158" i="2"/>
  <c r="BG158" i="2"/>
  <c r="BF158" i="2"/>
  <c r="BE158" i="2"/>
  <c r="AA158" i="2"/>
  <c r="Y158" i="2"/>
  <c r="T157" i="2"/>
  <c r="BK157" i="2"/>
  <c r="BI157" i="2"/>
  <c r="BH157" i="2"/>
  <c r="BG157" i="2"/>
  <c r="BF157" i="2"/>
  <c r="BE157" i="2"/>
  <c r="AA157" i="2"/>
  <c r="Y157" i="2"/>
  <c r="T156" i="2"/>
  <c r="T149" i="2"/>
  <c r="T148" i="2"/>
  <c r="BK149" i="2"/>
  <c r="BI149" i="2"/>
  <c r="BH149" i="2"/>
  <c r="BG149" i="2"/>
  <c r="BF149" i="2"/>
  <c r="BE149" i="2"/>
  <c r="AA149" i="2"/>
  <c r="Y149" i="2"/>
  <c r="BK148" i="2"/>
  <c r="BI148" i="2"/>
  <c r="BH148" i="2"/>
  <c r="BG148" i="2"/>
  <c r="BF148" i="2"/>
  <c r="BE148" i="2"/>
  <c r="AA148" i="2"/>
  <c r="Y148" i="2"/>
  <c r="T147" i="2"/>
  <c r="BK147" i="2"/>
  <c r="BI147" i="2"/>
  <c r="BH147" i="2"/>
  <c r="BG147" i="2"/>
  <c r="BF147" i="2"/>
  <c r="BE147" i="2"/>
  <c r="AA147" i="2"/>
  <c r="Y147" i="2"/>
  <c r="T146" i="2"/>
  <c r="BK146" i="2"/>
  <c r="BI146" i="2"/>
  <c r="BH146" i="2"/>
  <c r="BG146" i="2"/>
  <c r="BF146" i="2"/>
  <c r="BE146" i="2"/>
  <c r="AA146" i="2"/>
  <c r="Y146" i="2"/>
  <c r="BK156" i="2"/>
  <c r="BI156" i="2"/>
  <c r="BH156" i="2"/>
  <c r="BG156" i="2"/>
  <c r="BF156" i="2"/>
  <c r="BE156" i="2"/>
  <c r="AA156" i="2"/>
  <c r="Y156" i="2"/>
  <c r="T161" i="2"/>
  <c r="Y161" i="2"/>
  <c r="AA161" i="2"/>
  <c r="BE161" i="2"/>
  <c r="BF161" i="2"/>
  <c r="BG161" i="2"/>
  <c r="BH161" i="2"/>
  <c r="BI161" i="2"/>
  <c r="BK161" i="2"/>
  <c r="T145" i="2"/>
  <c r="T144" i="2"/>
  <c r="T143" i="2"/>
  <c r="BK145" i="2"/>
  <c r="BI145" i="2"/>
  <c r="BH145" i="2"/>
  <c r="BG145" i="2"/>
  <c r="BF145" i="2"/>
  <c r="BE145" i="2"/>
  <c r="AA145" i="2"/>
  <c r="Y145" i="2"/>
  <c r="BK144" i="2"/>
  <c r="BI144" i="2"/>
  <c r="BH144" i="2"/>
  <c r="BG144" i="2"/>
  <c r="BF144" i="2"/>
  <c r="BE144" i="2"/>
  <c r="AA144" i="2"/>
  <c r="Y144" i="2"/>
  <c r="BK143" i="2"/>
  <c r="BI143" i="2"/>
  <c r="BH143" i="2"/>
  <c r="BG143" i="2"/>
  <c r="BF143" i="2"/>
  <c r="BE143" i="2"/>
  <c r="AA143" i="2"/>
  <c r="Y143" i="2"/>
  <c r="T142" i="2"/>
  <c r="BK142" i="2"/>
  <c r="BI142" i="2"/>
  <c r="BH142" i="2"/>
  <c r="BG142" i="2"/>
  <c r="BF142" i="2"/>
  <c r="BE142" i="2"/>
  <c r="AA142" i="2"/>
  <c r="Y142" i="2"/>
  <c r="T132" i="2"/>
  <c r="T136" i="2"/>
  <c r="T135" i="2"/>
  <c r="T134" i="2"/>
  <c r="T133" i="2"/>
  <c r="BK136" i="2"/>
  <c r="BI136" i="2"/>
  <c r="BH136" i="2"/>
  <c r="BG136" i="2"/>
  <c r="BF136" i="2"/>
  <c r="BE136" i="2"/>
  <c r="AA136" i="2"/>
  <c r="Y136" i="2"/>
  <c r="BK135" i="2"/>
  <c r="BI135" i="2"/>
  <c r="BH135" i="2"/>
  <c r="BG135" i="2"/>
  <c r="BF135" i="2"/>
  <c r="BE135" i="2"/>
  <c r="AA135" i="2"/>
  <c r="Y135" i="2"/>
  <c r="BK134" i="2"/>
  <c r="BI134" i="2"/>
  <c r="BH134" i="2"/>
  <c r="BG134" i="2"/>
  <c r="BF134" i="2"/>
  <c r="BE134" i="2"/>
  <c r="AA134" i="2"/>
  <c r="Y134" i="2"/>
  <c r="BK133" i="2"/>
  <c r="BI133" i="2"/>
  <c r="BH133" i="2"/>
  <c r="BG133" i="2"/>
  <c r="BF133" i="2"/>
  <c r="BE133" i="2"/>
  <c r="AA133" i="2"/>
  <c r="Y133" i="2"/>
  <c r="BK132" i="2"/>
  <c r="BI132" i="2"/>
  <c r="BH132" i="2"/>
  <c r="BG132" i="2"/>
  <c r="BF132" i="2"/>
  <c r="BE132" i="2"/>
  <c r="AA132" i="2"/>
  <c r="Y132" i="2"/>
  <c r="T131" i="2"/>
  <c r="BK131" i="2"/>
  <c r="BI131" i="2"/>
  <c r="BH131" i="2"/>
  <c r="BG131" i="2"/>
  <c r="BF131" i="2"/>
  <c r="BE131" i="2"/>
  <c r="AA131" i="2"/>
  <c r="Y131" i="2"/>
  <c r="T122" i="2"/>
  <c r="T120" i="2"/>
  <c r="T85" i="2"/>
  <c r="BK123" i="2"/>
  <c r="BI123" i="2"/>
  <c r="BH123" i="2"/>
  <c r="BG123" i="2"/>
  <c r="BF123" i="2"/>
  <c r="BE123" i="2"/>
  <c r="AA123" i="2"/>
  <c r="Y123" i="2"/>
  <c r="BK122" i="2"/>
  <c r="BI122" i="2"/>
  <c r="BH122" i="2"/>
  <c r="BG122" i="2"/>
  <c r="BF122" i="2"/>
  <c r="BE122" i="2"/>
  <c r="AA122" i="2"/>
  <c r="Y122" i="2"/>
  <c r="BK121" i="2"/>
  <c r="BI121" i="2"/>
  <c r="BH121" i="2"/>
  <c r="BG121" i="2"/>
  <c r="BF121" i="2"/>
  <c r="BE121" i="2"/>
  <c r="AA121" i="2"/>
  <c r="Y121" i="2"/>
  <c r="BK120" i="2"/>
  <c r="BI120" i="2"/>
  <c r="BH120" i="2"/>
  <c r="BG120" i="2"/>
  <c r="BF120" i="2"/>
  <c r="BE120" i="2"/>
  <c r="AA120" i="2"/>
  <c r="Y120" i="2"/>
  <c r="T69" i="2"/>
  <c r="T68" i="2"/>
  <c r="BK69" i="2"/>
  <c r="BI69" i="2"/>
  <c r="BH69" i="2"/>
  <c r="BG69" i="2"/>
  <c r="BF69" i="2"/>
  <c r="BE69" i="2"/>
  <c r="AA69" i="2"/>
  <c r="Y69" i="2"/>
  <c r="BK68" i="2"/>
  <c r="BI68" i="2"/>
  <c r="BH68" i="2"/>
  <c r="BG68" i="2"/>
  <c r="BF68" i="2"/>
  <c r="BE68" i="2"/>
  <c r="AA68" i="2"/>
  <c r="Y68" i="2"/>
  <c r="T72" i="2"/>
  <c r="T73" i="2"/>
  <c r="BK73" i="2"/>
  <c r="BI73" i="2"/>
  <c r="BH73" i="2"/>
  <c r="BG73" i="2"/>
  <c r="BF73" i="2"/>
  <c r="BE73" i="2"/>
  <c r="AA73" i="2"/>
  <c r="Y73" i="2"/>
  <c r="BK72" i="2"/>
  <c r="BI72" i="2"/>
  <c r="BH72" i="2"/>
  <c r="BG72" i="2"/>
  <c r="BF72" i="2"/>
  <c r="BE72" i="2"/>
  <c r="AA72" i="2"/>
  <c r="Y72" i="2"/>
  <c r="T75" i="2"/>
  <c r="T74" i="2"/>
  <c r="BK75" i="2"/>
  <c r="BI75" i="2"/>
  <c r="BH75" i="2"/>
  <c r="BG75" i="2"/>
  <c r="BF75" i="2"/>
  <c r="BE75" i="2"/>
  <c r="AA75" i="2"/>
  <c r="Y75" i="2"/>
  <c r="BK74" i="2"/>
  <c r="BI74" i="2"/>
  <c r="BH74" i="2"/>
  <c r="BG74" i="2"/>
  <c r="BF74" i="2"/>
  <c r="BE74" i="2"/>
  <c r="AA74" i="2"/>
  <c r="Y74" i="2"/>
  <c r="T71" i="2"/>
  <c r="T70" i="2"/>
  <c r="BK71" i="2"/>
  <c r="BI71" i="2"/>
  <c r="BH71" i="2"/>
  <c r="BG71" i="2"/>
  <c r="BF71" i="2"/>
  <c r="BE71" i="2"/>
  <c r="AA71" i="2"/>
  <c r="Y71" i="2"/>
  <c r="BK70" i="2"/>
  <c r="BI70" i="2"/>
  <c r="BH70" i="2"/>
  <c r="BG70" i="2"/>
  <c r="BF70" i="2"/>
  <c r="BE70" i="2"/>
  <c r="AA70" i="2"/>
  <c r="Y70" i="2"/>
  <c r="T45" i="2" l="1"/>
  <c r="T123" i="2"/>
  <c r="T121" i="2"/>
  <c r="T67" i="2" l="1"/>
  <c r="T66" i="2"/>
  <c r="BK67" i="2"/>
  <c r="BI67" i="2"/>
  <c r="BH67" i="2"/>
  <c r="BG67" i="2"/>
  <c r="BF67" i="2"/>
  <c r="BE67" i="2"/>
  <c r="AA67" i="2"/>
  <c r="Y67" i="2"/>
  <c r="BK66" i="2"/>
  <c r="BI66" i="2"/>
  <c r="BH66" i="2"/>
  <c r="BG66" i="2"/>
  <c r="BF66" i="2"/>
  <c r="BE66" i="2"/>
  <c r="AA66" i="2"/>
  <c r="Y66" i="2"/>
  <c r="BK65" i="2"/>
  <c r="BI65" i="2"/>
  <c r="BH65" i="2"/>
  <c r="BG65" i="2"/>
  <c r="BF65" i="2"/>
  <c r="AA65" i="2"/>
  <c r="T65" i="2"/>
  <c r="BK64" i="2"/>
  <c r="BI64" i="2"/>
  <c r="BH64" i="2"/>
  <c r="BG64" i="2"/>
  <c r="BF64" i="2"/>
  <c r="AA64" i="2"/>
  <c r="Y64" i="2"/>
  <c r="T64" i="2"/>
  <c r="T90" i="2"/>
  <c r="T91" i="2"/>
  <c r="BK91" i="2"/>
  <c r="BI91" i="2"/>
  <c r="BH91" i="2"/>
  <c r="BG91" i="2"/>
  <c r="BF91" i="2"/>
  <c r="BE91" i="2"/>
  <c r="AA91" i="2"/>
  <c r="Y91" i="2"/>
  <c r="BK90" i="2"/>
  <c r="BI90" i="2"/>
  <c r="BH90" i="2"/>
  <c r="BG90" i="2"/>
  <c r="BF90" i="2"/>
  <c r="BE90" i="2"/>
  <c r="AA90" i="2"/>
  <c r="Y90" i="2"/>
  <c r="T89" i="2"/>
  <c r="T88" i="2"/>
  <c r="BK89" i="2"/>
  <c r="BI89" i="2"/>
  <c r="BH89" i="2"/>
  <c r="BG89" i="2"/>
  <c r="BF89" i="2"/>
  <c r="BE89" i="2"/>
  <c r="AA89" i="2"/>
  <c r="Y89" i="2"/>
  <c r="BK88" i="2"/>
  <c r="BI88" i="2"/>
  <c r="BH88" i="2"/>
  <c r="BG88" i="2"/>
  <c r="BF88" i="2"/>
  <c r="BE88" i="2"/>
  <c r="AA88" i="2"/>
  <c r="Y88" i="2"/>
  <c r="T101" i="2"/>
  <c r="T100" i="2"/>
  <c r="BK101" i="2"/>
  <c r="BI101" i="2"/>
  <c r="BH101" i="2"/>
  <c r="BG101" i="2"/>
  <c r="BF101" i="2"/>
  <c r="BE101" i="2"/>
  <c r="AA101" i="2"/>
  <c r="Y101" i="2"/>
  <c r="BK100" i="2"/>
  <c r="BI100" i="2"/>
  <c r="BH100" i="2"/>
  <c r="BG100" i="2"/>
  <c r="BF100" i="2"/>
  <c r="BE100" i="2"/>
  <c r="AA100" i="2"/>
  <c r="Y100" i="2"/>
  <c r="BK49" i="2" l="1"/>
  <c r="BI49" i="2"/>
  <c r="BH49" i="2"/>
  <c r="BG49" i="2"/>
  <c r="BF49" i="2"/>
  <c r="BE49" i="2"/>
  <c r="AA49" i="2"/>
  <c r="Y49" i="2"/>
  <c r="T49" i="2"/>
  <c r="BK48" i="2"/>
  <c r="BI48" i="2"/>
  <c r="BH48" i="2"/>
  <c r="BG48" i="2"/>
  <c r="BF48" i="2"/>
  <c r="BE48" i="2"/>
  <c r="AA48" i="2"/>
  <c r="Y48" i="2"/>
  <c r="T48" i="2"/>
  <c r="T39" i="2" l="1"/>
  <c r="T38" i="2"/>
  <c r="BK39" i="2"/>
  <c r="BI39" i="2"/>
  <c r="BH39" i="2"/>
  <c r="BG39" i="2"/>
  <c r="BF39" i="2"/>
  <c r="BE39" i="2"/>
  <c r="AA39" i="2"/>
  <c r="Y39" i="2"/>
  <c r="BK38" i="2"/>
  <c r="BI38" i="2"/>
  <c r="BH38" i="2"/>
  <c r="BG38" i="2"/>
  <c r="BF38" i="2"/>
  <c r="BE38" i="2"/>
  <c r="AA38" i="2"/>
  <c r="Y38" i="2"/>
  <c r="T36" i="2"/>
  <c r="T37" i="2"/>
  <c r="BK37" i="2"/>
  <c r="BI37" i="2"/>
  <c r="BH37" i="2"/>
  <c r="BG37" i="2"/>
  <c r="BF37" i="2"/>
  <c r="BE37" i="2"/>
  <c r="AA37" i="2"/>
  <c r="Y37" i="2"/>
  <c r="BK36" i="2"/>
  <c r="BI36" i="2"/>
  <c r="BH36" i="2"/>
  <c r="BG36" i="2"/>
  <c r="BF36" i="2"/>
  <c r="BE36" i="2"/>
  <c r="AA36" i="2"/>
  <c r="Y36" i="2"/>
  <c r="BK181" i="2" l="1"/>
  <c r="BI181" i="2"/>
  <c r="BH181" i="2"/>
  <c r="BG181" i="2"/>
  <c r="BF181" i="2"/>
  <c r="BE181" i="2"/>
  <c r="AA181" i="2"/>
  <c r="Y181" i="2"/>
  <c r="BK177" i="2"/>
  <c r="BI177" i="2"/>
  <c r="BH177" i="2"/>
  <c r="BG177" i="2"/>
  <c r="BF177" i="2"/>
  <c r="BE177" i="2"/>
  <c r="AA177" i="2"/>
  <c r="Y177" i="2"/>
  <c r="T166" i="2"/>
  <c r="BK166" i="2"/>
  <c r="BI166" i="2"/>
  <c r="BH166" i="2"/>
  <c r="BG166" i="2"/>
  <c r="BF166" i="2"/>
  <c r="BE166" i="2"/>
  <c r="AA166" i="2"/>
  <c r="Y166" i="2"/>
  <c r="T155" i="2"/>
  <c r="BK155" i="2"/>
  <c r="BI155" i="2"/>
  <c r="BH155" i="2"/>
  <c r="BG155" i="2"/>
  <c r="BF155" i="2"/>
  <c r="BE155" i="2"/>
  <c r="AA155" i="2"/>
  <c r="Y155" i="2"/>
  <c r="T129" i="2"/>
  <c r="BK129" i="2"/>
  <c r="BI129" i="2"/>
  <c r="BH129" i="2"/>
  <c r="BG129" i="2"/>
  <c r="BF129" i="2"/>
  <c r="BE129" i="2"/>
  <c r="AA129" i="2"/>
  <c r="Y129" i="2"/>
  <c r="T130" i="2"/>
  <c r="BK130" i="2"/>
  <c r="BI130" i="2"/>
  <c r="BH130" i="2"/>
  <c r="BG130" i="2"/>
  <c r="BF130" i="2"/>
  <c r="BE130" i="2"/>
  <c r="AA130" i="2"/>
  <c r="Y130" i="2"/>
  <c r="T125" i="2"/>
  <c r="BK125" i="2"/>
  <c r="BI125" i="2"/>
  <c r="BH125" i="2"/>
  <c r="BG125" i="2"/>
  <c r="BF125" i="2"/>
  <c r="BE125" i="2"/>
  <c r="AA125" i="2"/>
  <c r="Y125" i="2"/>
  <c r="T47" i="2"/>
  <c r="T46" i="2"/>
  <c r="BK47" i="2"/>
  <c r="BI47" i="2"/>
  <c r="BH47" i="2"/>
  <c r="BG47" i="2"/>
  <c r="BF47" i="2"/>
  <c r="BE47" i="2"/>
  <c r="AA47" i="2"/>
  <c r="Y47" i="2"/>
  <c r="BK46" i="2"/>
  <c r="BI46" i="2"/>
  <c r="BH46" i="2"/>
  <c r="BG46" i="2"/>
  <c r="BF46" i="2"/>
  <c r="BE46" i="2"/>
  <c r="AA46" i="2"/>
  <c r="Y46" i="2"/>
  <c r="T181" i="2" l="1"/>
  <c r="T177" i="2"/>
  <c r="T199" i="2" l="1"/>
  <c r="BK199" i="2"/>
  <c r="BI199" i="2"/>
  <c r="BH199" i="2"/>
  <c r="BG199" i="2"/>
  <c r="BF199" i="2"/>
  <c r="AA199" i="2"/>
  <c r="Y199" i="2"/>
  <c r="T174" i="2"/>
  <c r="BK174" i="2"/>
  <c r="BI174" i="2"/>
  <c r="BH174" i="2"/>
  <c r="BG174" i="2"/>
  <c r="BF174" i="2"/>
  <c r="BE174" i="2"/>
  <c r="AA174" i="2"/>
  <c r="Y174" i="2"/>
  <c r="T175" i="2"/>
  <c r="BK175" i="2"/>
  <c r="BI175" i="2"/>
  <c r="BH175" i="2"/>
  <c r="BG175" i="2"/>
  <c r="BF175" i="2"/>
  <c r="BE175" i="2"/>
  <c r="AA175" i="2"/>
  <c r="Y175" i="2"/>
  <c r="T165" i="2"/>
  <c r="BK165" i="2"/>
  <c r="BI165" i="2"/>
  <c r="BH165" i="2"/>
  <c r="BG165" i="2"/>
  <c r="BF165" i="2"/>
  <c r="BE165" i="2"/>
  <c r="AA165" i="2"/>
  <c r="Y165" i="2"/>
  <c r="T140" i="2"/>
  <c r="T141" i="2"/>
  <c r="BK141" i="2"/>
  <c r="BI141" i="2"/>
  <c r="BH141" i="2"/>
  <c r="BG141" i="2"/>
  <c r="BF141" i="2"/>
  <c r="BE141" i="2"/>
  <c r="AA141" i="2"/>
  <c r="Y141" i="2"/>
  <c r="BK140" i="2"/>
  <c r="BI140" i="2"/>
  <c r="BH140" i="2"/>
  <c r="BG140" i="2"/>
  <c r="BF140" i="2"/>
  <c r="BE140" i="2"/>
  <c r="AA140" i="2"/>
  <c r="Y140" i="2"/>
  <c r="T139" i="2"/>
  <c r="BK139" i="2"/>
  <c r="BI139" i="2"/>
  <c r="BH139" i="2"/>
  <c r="BG139" i="2"/>
  <c r="BF139" i="2"/>
  <c r="BE139" i="2"/>
  <c r="AA139" i="2"/>
  <c r="Y139" i="2"/>
  <c r="T128" i="2"/>
  <c r="BK128" i="2"/>
  <c r="BI128" i="2"/>
  <c r="BH128" i="2"/>
  <c r="BG128" i="2"/>
  <c r="BF128" i="2"/>
  <c r="BE128" i="2"/>
  <c r="AA128" i="2"/>
  <c r="Y128" i="2"/>
  <c r="T127" i="2"/>
  <c r="BK127" i="2"/>
  <c r="BI127" i="2"/>
  <c r="BH127" i="2"/>
  <c r="BG127" i="2"/>
  <c r="BF127" i="2"/>
  <c r="BE127" i="2"/>
  <c r="AA127" i="2"/>
  <c r="Y127" i="2"/>
  <c r="T93" i="2"/>
  <c r="T92" i="2"/>
  <c r="BK93" i="2"/>
  <c r="BI93" i="2"/>
  <c r="BH93" i="2"/>
  <c r="BG93" i="2"/>
  <c r="BF93" i="2"/>
  <c r="BE93" i="2"/>
  <c r="AA93" i="2"/>
  <c r="Y93" i="2"/>
  <c r="BK92" i="2"/>
  <c r="BI92" i="2"/>
  <c r="BH92" i="2"/>
  <c r="BG92" i="2"/>
  <c r="BF92" i="2"/>
  <c r="BE92" i="2"/>
  <c r="AA92" i="2"/>
  <c r="Y92" i="2"/>
  <c r="T87" i="2"/>
  <c r="T86" i="2"/>
  <c r="BK87" i="2"/>
  <c r="BI87" i="2"/>
  <c r="BH87" i="2"/>
  <c r="BG87" i="2"/>
  <c r="BF87" i="2"/>
  <c r="BE87" i="2"/>
  <c r="AA87" i="2"/>
  <c r="Y87" i="2"/>
  <c r="BK86" i="2"/>
  <c r="BI86" i="2"/>
  <c r="BH86" i="2"/>
  <c r="BG86" i="2"/>
  <c r="BF86" i="2"/>
  <c r="BE86" i="2"/>
  <c r="AA86" i="2"/>
  <c r="Y86" i="2"/>
  <c r="T124" i="2" l="1"/>
  <c r="BK124" i="2"/>
  <c r="BI124" i="2"/>
  <c r="BH124" i="2"/>
  <c r="BG124" i="2"/>
  <c r="BF124" i="2"/>
  <c r="BE124" i="2"/>
  <c r="AA124" i="2"/>
  <c r="Y124" i="2"/>
  <c r="T164" i="2"/>
  <c r="BK164" i="2"/>
  <c r="BI164" i="2"/>
  <c r="BH164" i="2"/>
  <c r="BG164" i="2"/>
  <c r="BF164" i="2"/>
  <c r="BE164" i="2"/>
  <c r="AA164" i="2"/>
  <c r="Y164" i="2"/>
  <c r="T163" i="2"/>
  <c r="BK163" i="2"/>
  <c r="BI163" i="2"/>
  <c r="BH163" i="2"/>
  <c r="BG163" i="2"/>
  <c r="BF163" i="2"/>
  <c r="BE163" i="2"/>
  <c r="AA163" i="2"/>
  <c r="Y163" i="2"/>
  <c r="T153" i="2"/>
  <c r="BK153" i="2"/>
  <c r="BI153" i="2"/>
  <c r="BH153" i="2"/>
  <c r="BG153" i="2"/>
  <c r="BF153" i="2"/>
  <c r="BE153" i="2"/>
  <c r="AA153" i="2"/>
  <c r="Y153" i="2"/>
  <c r="T18" i="2" l="1"/>
  <c r="T17" i="2"/>
  <c r="BK18" i="2"/>
  <c r="BI18" i="2"/>
  <c r="BH18" i="2"/>
  <c r="BG18" i="2"/>
  <c r="BF18" i="2"/>
  <c r="AA18" i="2"/>
  <c r="Y18" i="2"/>
  <c r="BK17" i="2"/>
  <c r="BI17" i="2"/>
  <c r="BH17" i="2"/>
  <c r="BG17" i="2"/>
  <c r="BF17" i="2"/>
  <c r="AA17" i="2"/>
  <c r="Y17" i="2"/>
  <c r="T154" i="2"/>
  <c r="BK154" i="2"/>
  <c r="BI154" i="2"/>
  <c r="BH154" i="2"/>
  <c r="BG154" i="2"/>
  <c r="BF154" i="2"/>
  <c r="BE154" i="2"/>
  <c r="AA154" i="2"/>
  <c r="Y154" i="2"/>
  <c r="T126" i="2"/>
  <c r="BK126" i="2"/>
  <c r="BI126" i="2"/>
  <c r="BH126" i="2"/>
  <c r="BG126" i="2"/>
  <c r="BF126" i="2"/>
  <c r="BE126" i="2"/>
  <c r="AA126" i="2"/>
  <c r="Y126" i="2"/>
  <c r="Y200" i="2" l="1"/>
  <c r="Y201" i="2"/>
  <c r="Y202" i="2"/>
  <c r="Y203" i="2"/>
  <c r="Y204" i="2"/>
  <c r="Y205" i="2"/>
  <c r="AA202" i="2"/>
  <c r="AA200" i="2"/>
  <c r="T204" i="2"/>
  <c r="BK204" i="2"/>
  <c r="BI204" i="2"/>
  <c r="BH204" i="2"/>
  <c r="BG204" i="2"/>
  <c r="BF204" i="2"/>
  <c r="T162" i="2"/>
  <c r="BK162" i="2"/>
  <c r="BI162" i="2"/>
  <c r="BH162" i="2"/>
  <c r="BG162" i="2"/>
  <c r="BF162" i="2"/>
  <c r="AA162" i="2"/>
  <c r="Y162" i="2"/>
  <c r="T138" i="2"/>
  <c r="BK138" i="2"/>
  <c r="BI138" i="2"/>
  <c r="BH138" i="2"/>
  <c r="BG138" i="2"/>
  <c r="BF138" i="2"/>
  <c r="AA138" i="2"/>
  <c r="Y138" i="2"/>
  <c r="Y198" i="2"/>
  <c r="AA198" i="2"/>
  <c r="BF198" i="2"/>
  <c r="BG198" i="2"/>
  <c r="BH198" i="2"/>
  <c r="BI198" i="2"/>
  <c r="BK198" i="2"/>
  <c r="BE200" i="2"/>
  <c r="BF200" i="2"/>
  <c r="BG200" i="2"/>
  <c r="BH200" i="2"/>
  <c r="BI200" i="2"/>
  <c r="BK200" i="2"/>
  <c r="BE201" i="2"/>
  <c r="AA201" i="2"/>
  <c r="BF201" i="2"/>
  <c r="BG201" i="2"/>
  <c r="BH201" i="2"/>
  <c r="BI201" i="2"/>
  <c r="BK201" i="2"/>
  <c r="BE202" i="2"/>
  <c r="BF202" i="2"/>
  <c r="BG202" i="2"/>
  <c r="BH202" i="2"/>
  <c r="BI202" i="2"/>
  <c r="BK202" i="2"/>
  <c r="BE203" i="2"/>
  <c r="AA203" i="2"/>
  <c r="BF203" i="2"/>
  <c r="BG203" i="2"/>
  <c r="BH203" i="2"/>
  <c r="BI203" i="2"/>
  <c r="BK203" i="2"/>
  <c r="BE205" i="2"/>
  <c r="BF205" i="2"/>
  <c r="BG205" i="2"/>
  <c r="BH205" i="2"/>
  <c r="BI205" i="2"/>
  <c r="BK205" i="2"/>
  <c r="T173" i="2"/>
  <c r="BK173" i="2"/>
  <c r="BI173" i="2"/>
  <c r="BH173" i="2"/>
  <c r="BG173" i="2"/>
  <c r="BF173" i="2"/>
  <c r="AA173" i="2"/>
  <c r="Y173" i="2"/>
  <c r="BK178" i="2"/>
  <c r="BI178" i="2"/>
  <c r="BH178" i="2"/>
  <c r="BG178" i="2"/>
  <c r="BF178" i="2"/>
  <c r="AA178" i="2"/>
  <c r="Y178" i="2"/>
  <c r="BK176" i="2"/>
  <c r="BI176" i="2"/>
  <c r="BH176" i="2"/>
  <c r="BG176" i="2"/>
  <c r="BF176" i="2"/>
  <c r="AA176" i="2"/>
  <c r="Y176" i="2"/>
  <c r="BK197" i="2" l="1"/>
  <c r="Y197" i="2"/>
  <c r="BE64" i="2"/>
  <c r="BE65" i="2"/>
  <c r="BE198" i="2"/>
  <c r="BE199" i="2"/>
  <c r="BE18" i="2"/>
  <c r="BE17" i="2"/>
  <c r="T29" i="2"/>
  <c r="T28" i="2"/>
  <c r="T205" i="2"/>
  <c r="T198" i="2"/>
  <c r="T203" i="2"/>
  <c r="T202" i="2"/>
  <c r="T201" i="2"/>
  <c r="T200" i="2"/>
  <c r="AA205" i="2"/>
  <c r="AA204" i="2"/>
  <c r="AA197" i="2" s="1"/>
  <c r="BE204" i="2"/>
  <c r="T178" i="2"/>
  <c r="T176" i="2"/>
  <c r="T152" i="2" l="1"/>
  <c r="BK152" i="2"/>
  <c r="BI152" i="2"/>
  <c r="BH152" i="2"/>
  <c r="BG152" i="2"/>
  <c r="BF152" i="2"/>
  <c r="AA152" i="2"/>
  <c r="Y152" i="2"/>
  <c r="T137" i="2"/>
  <c r="BK137" i="2"/>
  <c r="BI137" i="2"/>
  <c r="BH137" i="2"/>
  <c r="BG137" i="2"/>
  <c r="BF137" i="2"/>
  <c r="AA137" i="2"/>
  <c r="Y137" i="2"/>
  <c r="T43" i="2"/>
  <c r="T42" i="2"/>
  <c r="BK43" i="2"/>
  <c r="BI43" i="2"/>
  <c r="BH43" i="2"/>
  <c r="BG43" i="2"/>
  <c r="BF43" i="2"/>
  <c r="AA43" i="2"/>
  <c r="Y43" i="2"/>
  <c r="BK42" i="2"/>
  <c r="BI42" i="2"/>
  <c r="BH42" i="2"/>
  <c r="BG42" i="2"/>
  <c r="BF42" i="2"/>
  <c r="AA42" i="2"/>
  <c r="Y42" i="2"/>
  <c r="T34" i="2"/>
  <c r="T35" i="2"/>
  <c r="BK35" i="2"/>
  <c r="BI35" i="2"/>
  <c r="BH35" i="2"/>
  <c r="BG35" i="2"/>
  <c r="BF35" i="2"/>
  <c r="AA35" i="2"/>
  <c r="Y35" i="2"/>
  <c r="BK34" i="2"/>
  <c r="BI34" i="2"/>
  <c r="BH34" i="2"/>
  <c r="BG34" i="2"/>
  <c r="BF34" i="2"/>
  <c r="AA34" i="2"/>
  <c r="Y34" i="2"/>
  <c r="T33" i="2"/>
  <c r="BK33" i="2"/>
  <c r="BI33" i="2"/>
  <c r="BH33" i="2"/>
  <c r="BG33" i="2"/>
  <c r="BF33" i="2"/>
  <c r="AA33" i="2"/>
  <c r="Y33" i="2"/>
  <c r="T32" i="2"/>
  <c r="BK32" i="2"/>
  <c r="BI32" i="2"/>
  <c r="BH32" i="2"/>
  <c r="BG32" i="2"/>
  <c r="BF32" i="2"/>
  <c r="AA32" i="2"/>
  <c r="Y32" i="2"/>
  <c r="T31" i="2"/>
  <c r="BK31" i="2"/>
  <c r="BI31" i="2"/>
  <c r="BH31" i="2"/>
  <c r="BG31" i="2"/>
  <c r="BF31" i="2"/>
  <c r="AA31" i="2"/>
  <c r="T30" i="2"/>
  <c r="N27" i="2" s="1"/>
  <c r="BK30" i="2"/>
  <c r="BI30" i="2"/>
  <c r="BH30" i="2"/>
  <c r="BG30" i="2"/>
  <c r="BF30" i="2"/>
  <c r="AA30" i="2"/>
  <c r="Y30" i="2"/>
  <c r="W16" i="2"/>
  <c r="W27" i="2"/>
  <c r="BE28" i="2"/>
  <c r="Y28" i="2"/>
  <c r="AA28" i="2"/>
  <c r="BF28" i="2"/>
  <c r="BG28" i="2"/>
  <c r="BH28" i="2"/>
  <c r="BI28" i="2"/>
  <c r="BK28" i="2"/>
  <c r="BE29" i="2"/>
  <c r="AA29" i="2"/>
  <c r="BF29" i="2"/>
  <c r="BG29" i="2"/>
  <c r="BH29" i="2"/>
  <c r="BI29" i="2"/>
  <c r="BK29" i="2"/>
  <c r="BE162" i="2" l="1"/>
  <c r="BE138" i="2"/>
  <c r="BE173" i="2"/>
  <c r="BE178" i="2"/>
  <c r="BE176" i="2"/>
  <c r="BE152" i="2"/>
  <c r="BE137" i="2"/>
  <c r="BE43" i="2"/>
  <c r="BE42" i="2"/>
  <c r="BE34" i="2"/>
  <c r="BE35" i="2"/>
  <c r="W15" i="2"/>
  <c r="W14" i="2" s="1"/>
  <c r="BE33" i="2"/>
  <c r="BE30" i="2"/>
  <c r="BE32" i="2"/>
  <c r="BE31" i="2"/>
  <c r="Y16" i="2"/>
  <c r="BK16" i="2"/>
  <c r="AA16" i="2"/>
  <c r="Y27" i="2"/>
  <c r="AA27" i="2"/>
  <c r="BK27" i="2"/>
  <c r="T14" i="2" l="1"/>
  <c r="BK15" i="2"/>
  <c r="Y15" i="2"/>
  <c r="Y14" i="2" s="1"/>
  <c r="AA15" i="2"/>
  <c r="AA14" i="2" s="1"/>
  <c r="BK14" i="2" l="1"/>
</calcChain>
</file>

<file path=xl/sharedStrings.xml><?xml version="1.0" encoding="utf-8"?>
<sst xmlns="http://schemas.openxmlformats.org/spreadsheetml/2006/main" count="2380" uniqueCount="482">
  <si>
    <t>Stavba:</t>
  </si>
  <si>
    <t>1</t>
  </si>
  <si>
    <t>Místo:</t>
  </si>
  <si>
    <t>Datum:</t>
  </si>
  <si>
    <t>Zadavatel:</t>
  </si>
  <si>
    <t>Uchazeč:</t>
  </si>
  <si>
    <t>Projektant:</t>
  </si>
  <si>
    <t>DPH</t>
  </si>
  <si>
    <t>základní</t>
  </si>
  <si>
    <t>Kód</t>
  </si>
  <si>
    <t>Typ</t>
  </si>
  <si>
    <t>D</t>
  </si>
  <si>
    <t>0</t>
  </si>
  <si>
    <t>2</t>
  </si>
  <si>
    <t>Náklady soupisu celkem</t>
  </si>
  <si>
    <t>-1</t>
  </si>
  <si>
    <t>PSV - Práce a dodávky PSV</t>
  </si>
  <si>
    <t xml:space="preserve">    713 - Izolace tepelné</t>
  </si>
  <si>
    <t xml:space="preserve">    751 - Vzduchotechnika</t>
  </si>
  <si>
    <t>OST - Ostatní</t>
  </si>
  <si>
    <t>SOUPIS PRACÍ</t>
  </si>
  <si>
    <t>PČ</t>
  </si>
  <si>
    <t>Popis</t>
  </si>
  <si>
    <t>MJ</t>
  </si>
  <si>
    <t>Množství</t>
  </si>
  <si>
    <t>J.cena [CZK]</t>
  </si>
  <si>
    <t>Cena celkem
[CZK]</t>
  </si>
  <si>
    <t>Cenová soustava</t>
  </si>
  <si>
    <t>Poznámka</t>
  </si>
  <si>
    <t>J. Nh [h]</t>
  </si>
  <si>
    <t>Nh celkem [h]</t>
  </si>
  <si>
    <t>J. hmotnost
[t]</t>
  </si>
  <si>
    <t>Hmotnost
celkem [t]</t>
  </si>
  <si>
    <t>J. suť [t]</t>
  </si>
  <si>
    <t>Suť Celkem [t]</t>
  </si>
  <si>
    <t>ROZPOCET</t>
  </si>
  <si>
    <t>K</t>
  </si>
  <si>
    <t>m2</t>
  </si>
  <si>
    <t>16</t>
  </si>
  <si>
    <t>M</t>
  </si>
  <si>
    <t>32</t>
  </si>
  <si>
    <t>130219118</t>
  </si>
  <si>
    <t>-1957449708</t>
  </si>
  <si>
    <t>kus</t>
  </si>
  <si>
    <t>4</t>
  </si>
  <si>
    <t>-1327103490</t>
  </si>
  <si>
    <t>512</t>
  </si>
  <si>
    <t>-1822581612</t>
  </si>
  <si>
    <t>PP</t>
  </si>
  <si>
    <t>1490274411</t>
  </si>
  <si>
    <t>1474751500</t>
  </si>
  <si>
    <t>m</t>
  </si>
  <si>
    <t>-1672447300</t>
  </si>
  <si>
    <t>kg</t>
  </si>
  <si>
    <t>-1810225370</t>
  </si>
  <si>
    <t>Lešení pomocné pro objekty pozemních staveb s lešeňovou podlahou v do 1,9 m zatížení do 150 kg/m2</t>
  </si>
  <si>
    <t>1069788577</t>
  </si>
  <si>
    <t>Zaregulování</t>
  </si>
  <si>
    <t>h</t>
  </si>
  <si>
    <t>-699576535</t>
  </si>
  <si>
    <t>Komplexní zkoušky</t>
  </si>
  <si>
    <t>-785313796</t>
  </si>
  <si>
    <t>Zaškolení</t>
  </si>
  <si>
    <t>926376515</t>
  </si>
  <si>
    <t>Dokumentace skutečného provedení</t>
  </si>
  <si>
    <t>-255211616</t>
  </si>
  <si>
    <t>HZS 030R</t>
  </si>
  <si>
    <t>Položkově nespecifikované a drobný spojovací materiál včetně montáže</t>
  </si>
  <si>
    <t>-1632858297</t>
  </si>
  <si>
    <t>Mtž spojka 100-200mm</t>
  </si>
  <si>
    <t>Mtž kruhového potrubí bez přírub 100-200mm</t>
  </si>
  <si>
    <t>soub</t>
  </si>
  <si>
    <t>Ing. Marek Nos</t>
  </si>
  <si>
    <t>1.01m</t>
  </si>
  <si>
    <t>1.01</t>
  </si>
  <si>
    <t>1.02m</t>
  </si>
  <si>
    <t>1.02</t>
  </si>
  <si>
    <t>1.03m</t>
  </si>
  <si>
    <t>1.03</t>
  </si>
  <si>
    <t>1.04m</t>
  </si>
  <si>
    <t>1.04</t>
  </si>
  <si>
    <t>1.10m</t>
  </si>
  <si>
    <t>1.10</t>
  </si>
  <si>
    <t>1.11m</t>
  </si>
  <si>
    <t>1.11</t>
  </si>
  <si>
    <t>1.12m</t>
  </si>
  <si>
    <t>1.12</t>
  </si>
  <si>
    <t>5.01m</t>
  </si>
  <si>
    <t>5.01</t>
  </si>
  <si>
    <t>Trouba kruhově vinutá  DN 160mm tl.0,6</t>
  </si>
  <si>
    <t>Trouba kruhově vinutá  DN 200mm tl.0,6</t>
  </si>
  <si>
    <t>751 51 1182</t>
  </si>
  <si>
    <t>751 51 4536</t>
  </si>
  <si>
    <t>Mtž ventilátoru diagonálního nízkotl. 100-200mm</t>
  </si>
  <si>
    <t>751 13 3012</t>
  </si>
  <si>
    <t>751 34 4112</t>
  </si>
  <si>
    <t>751 32 2012</t>
  </si>
  <si>
    <t>Mtž oblouku kruhového 100 do 200mm</t>
  </si>
  <si>
    <t>Oblouk segmentový 90° DN125</t>
  </si>
  <si>
    <t>Oblouk segmentový 90° DN160</t>
  </si>
  <si>
    <t>spojka DN100</t>
  </si>
  <si>
    <t>spojka DN160</t>
  </si>
  <si>
    <t>Mtž přechodu osového  100-200mm</t>
  </si>
  <si>
    <t>751 51 4478</t>
  </si>
  <si>
    <t>Přechod osový DN125/100</t>
  </si>
  <si>
    <t>Přechod osový DN160/125</t>
  </si>
  <si>
    <t>Mtž odbočky jednostranné  100-200mm</t>
  </si>
  <si>
    <t>751 51 4288</t>
  </si>
  <si>
    <t>Odbočka jednostranná 90° 100/100</t>
  </si>
  <si>
    <t>Trouba kruhově vinutá  DN 125mm tl.0,6</t>
  </si>
  <si>
    <t>Trouba kruhově vinutá  DN 100mm tl.0,6</t>
  </si>
  <si>
    <t>998 75 1101</t>
  </si>
  <si>
    <t>Přesun hmot vodorovný v objektech do 12m výšky</t>
  </si>
  <si>
    <t>t</t>
  </si>
  <si>
    <t>Přesun hmot vertikální v objektech do 12m výšky</t>
  </si>
  <si>
    <t>998 75 1201</t>
  </si>
  <si>
    <t>%</t>
  </si>
  <si>
    <t>949 10 1111</t>
  </si>
  <si>
    <t>949 10 11210R</t>
  </si>
  <si>
    <t>949 10 11211R</t>
  </si>
  <si>
    <t>949 10 11212R</t>
  </si>
  <si>
    <t>949 10 11214R</t>
  </si>
  <si>
    <t>4.01</t>
  </si>
  <si>
    <t>Mtž čtvercového vířivého se skříní 0,2-0,35m2</t>
  </si>
  <si>
    <t>751 32 2133</t>
  </si>
  <si>
    <t>Mtž talířového ventilu DN100-200mm</t>
  </si>
  <si>
    <t>2.01m</t>
  </si>
  <si>
    <t>2.01</t>
  </si>
  <si>
    <t>2.10m</t>
  </si>
  <si>
    <t>2.10</t>
  </si>
  <si>
    <t>2.11</t>
  </si>
  <si>
    <t>2.11m</t>
  </si>
  <si>
    <t>Oblouk segmentový 45° DN125</t>
  </si>
  <si>
    <t>3.01m</t>
  </si>
  <si>
    <t>3.04m</t>
  </si>
  <si>
    <t>Trouba kruhově vinutá  DN 250mm tl.0,6</t>
  </si>
  <si>
    <t>3.05m</t>
  </si>
  <si>
    <t>4.02</t>
  </si>
  <si>
    <t>1.05</t>
  </si>
  <si>
    <t>1.05m</t>
  </si>
  <si>
    <t>1.06m</t>
  </si>
  <si>
    <t>1.06</t>
  </si>
  <si>
    <t>Vyústka stěnová, bílá, s regulací R1, 400x150mm</t>
  </si>
  <si>
    <t>Talířový ventil univerzální DN100, kovový, se zděří</t>
  </si>
  <si>
    <t>6.01m</t>
  </si>
  <si>
    <t>6.01</t>
  </si>
  <si>
    <t>6.02m</t>
  </si>
  <si>
    <t>6.02</t>
  </si>
  <si>
    <t>2.40m</t>
  </si>
  <si>
    <t>2.40</t>
  </si>
  <si>
    <t>Talířový ventil univerzální DN125, kovový, se zděří</t>
  </si>
  <si>
    <t>3.01</t>
  </si>
  <si>
    <t>3.10m</t>
  </si>
  <si>
    <t>3.10</t>
  </si>
  <si>
    <t>Dýza nastavitelná z taženého hliníku DN200</t>
  </si>
  <si>
    <t>3.11m</t>
  </si>
  <si>
    <t>3.11</t>
  </si>
  <si>
    <t>3.12m</t>
  </si>
  <si>
    <t>3.12</t>
  </si>
  <si>
    <t>3.13m</t>
  </si>
  <si>
    <t>3.13</t>
  </si>
  <si>
    <t>3.04</t>
  </si>
  <si>
    <t>4.01m</t>
  </si>
  <si>
    <t>3.05</t>
  </si>
  <si>
    <t>4.02m</t>
  </si>
  <si>
    <t>Tlumič hluku kruhový ohebný DN315-1000, tl. akustické izolace 50mm</t>
  </si>
  <si>
    <t>5.02m</t>
  </si>
  <si>
    <t>5.02</t>
  </si>
  <si>
    <t>5.03m</t>
  </si>
  <si>
    <t>5.03</t>
  </si>
  <si>
    <t>Mtž dýzy kruhové D do 200mm</t>
  </si>
  <si>
    <t>751 32 2212</t>
  </si>
  <si>
    <t>Mtž vyústi čtyřhranné na čt. potrubí do 0,080 m2</t>
  </si>
  <si>
    <t>751 31 1092</t>
  </si>
  <si>
    <t>Mtž vyústi čtyřhranné na čt. potrubí do 0,040 m2</t>
  </si>
  <si>
    <t>751 31 1091</t>
  </si>
  <si>
    <t>751 34 4114</t>
  </si>
  <si>
    <t>751 34 4123</t>
  </si>
  <si>
    <t>Mtž tl. hluku pro čt. Potrubí do 0,45m2</t>
  </si>
  <si>
    <t>Mtž tlumiče hluku pro DN do 200mm</t>
  </si>
  <si>
    <t>Mtž vzduchotechnické jednotky do 5000m3/h</t>
  </si>
  <si>
    <t>751 61 1116</t>
  </si>
  <si>
    <t>Mtž protidešťové žaluzie do 0,3m2</t>
  </si>
  <si>
    <t>751 39 8052</t>
  </si>
  <si>
    <t>Mtž reg a měřicí clony do plech potrubí do 0,07m2</t>
  </si>
  <si>
    <t>751 51 4812</t>
  </si>
  <si>
    <t>Mtž klimat. jednotky nástěnné do výkonu 3,5kW</t>
  </si>
  <si>
    <t>751 71 1111</t>
  </si>
  <si>
    <t>751 72 1111</t>
  </si>
  <si>
    <t>Mtž dvojice CU potrubí 6/10 izolovaného</t>
  </si>
  <si>
    <t>bm</t>
  </si>
  <si>
    <t>751 79 1121</t>
  </si>
  <si>
    <t>CU potrubí izolované 6/10</t>
  </si>
  <si>
    <t>Oblouk segmentový 90° DN100</t>
  </si>
  <si>
    <t>9.01m</t>
  </si>
  <si>
    <t>9.01a</t>
  </si>
  <si>
    <t>9.01b</t>
  </si>
  <si>
    <t>9.01c</t>
  </si>
  <si>
    <t>9.01d</t>
  </si>
  <si>
    <t>9.01e</t>
  </si>
  <si>
    <t>9.01f</t>
  </si>
  <si>
    <t>9.01g</t>
  </si>
  <si>
    <t>Oblouk segmentový 90° DN180</t>
  </si>
  <si>
    <t>9.02m</t>
  </si>
  <si>
    <t>9.02a</t>
  </si>
  <si>
    <t>9.02b</t>
  </si>
  <si>
    <t>9.02c</t>
  </si>
  <si>
    <t>9.02d</t>
  </si>
  <si>
    <t>Oblouk segmentový 90° DN315</t>
  </si>
  <si>
    <t>Mtž oblouku kruhového 200 do 300mm</t>
  </si>
  <si>
    <t>9.03m</t>
  </si>
  <si>
    <t>9.03a</t>
  </si>
  <si>
    <t>9.03b</t>
  </si>
  <si>
    <t>9.03c</t>
  </si>
  <si>
    <t>9.03d</t>
  </si>
  <si>
    <t>koncovka DN180</t>
  </si>
  <si>
    <t>spojka DN125</t>
  </si>
  <si>
    <t>9.03e</t>
  </si>
  <si>
    <t>9.03f</t>
  </si>
  <si>
    <t>9.03g</t>
  </si>
  <si>
    <t>9.03h</t>
  </si>
  <si>
    <t>nátrubek DN200</t>
  </si>
  <si>
    <t>9.04m</t>
  </si>
  <si>
    <t>Mtž spojka 200-300mm</t>
  </si>
  <si>
    <t>751 51 4537</t>
  </si>
  <si>
    <t>9.04a</t>
  </si>
  <si>
    <t>nátrubek DN250</t>
  </si>
  <si>
    <t>9.04b</t>
  </si>
  <si>
    <t>9.04c</t>
  </si>
  <si>
    <t>spojka DN250</t>
  </si>
  <si>
    <t>Přechod osový DN200/180</t>
  </si>
  <si>
    <t>9.05m</t>
  </si>
  <si>
    <t>9.05a</t>
  </si>
  <si>
    <t>9.05b</t>
  </si>
  <si>
    <t>9.05c</t>
  </si>
  <si>
    <t>Mtž přechodu osového  200-300mm</t>
  </si>
  <si>
    <t>751 51 4479</t>
  </si>
  <si>
    <t>9.06m</t>
  </si>
  <si>
    <t>Přechod osový DN224/200</t>
  </si>
  <si>
    <t>9.06a</t>
  </si>
  <si>
    <t>9.06b</t>
  </si>
  <si>
    <t>9.06c</t>
  </si>
  <si>
    <t>9.06d</t>
  </si>
  <si>
    <t>9.07m</t>
  </si>
  <si>
    <t>Odbočka jednostranná 90° 125/100</t>
  </si>
  <si>
    <t>Odbočka jednostranná 90° 160/100</t>
  </si>
  <si>
    <t>9.07a</t>
  </si>
  <si>
    <t>9.07b</t>
  </si>
  <si>
    <t>9.07c</t>
  </si>
  <si>
    <t>9.07d</t>
  </si>
  <si>
    <t>9.07e</t>
  </si>
  <si>
    <t>Trouba kruhově vinutá  DN 180mm tl.0,6</t>
  </si>
  <si>
    <t>Trouba kruhově vinutá  DN 224mm tl.0,6</t>
  </si>
  <si>
    <t>9.09m</t>
  </si>
  <si>
    <t>9.09a</t>
  </si>
  <si>
    <t>9.09b</t>
  </si>
  <si>
    <t>751 51 1183</t>
  </si>
  <si>
    <t>Mtž kruhového potrubí bez přírub 200-300mm</t>
  </si>
  <si>
    <t>9.10m</t>
  </si>
  <si>
    <t>9.10a</t>
  </si>
  <si>
    <t>9.10b</t>
  </si>
  <si>
    <t>Odbočka jednostranná 90° 224/180</t>
  </si>
  <si>
    <t>9.11m</t>
  </si>
  <si>
    <t>9.12a</t>
  </si>
  <si>
    <t>9.11a</t>
  </si>
  <si>
    <t>9.11b</t>
  </si>
  <si>
    <t>9.11c</t>
  </si>
  <si>
    <t>9.11d</t>
  </si>
  <si>
    <t>9.12m</t>
  </si>
  <si>
    <t>9.12b</t>
  </si>
  <si>
    <t>751 53 7013</t>
  </si>
  <si>
    <t>Mtž ohebné hadice 200-300mm</t>
  </si>
  <si>
    <t xml:space="preserve">Tepelná izolace minerální vata tl.40mm + Al polep (m=50kg/m3)
</t>
  </si>
  <si>
    <t>10.01m</t>
  </si>
  <si>
    <t>10.02m</t>
  </si>
  <si>
    <t xml:space="preserve">Tepelná izolace minerální vata tl.20mm + Al polep (m=50kg/m3)
</t>
  </si>
  <si>
    <t>10.03m</t>
  </si>
  <si>
    <t xml:space="preserve">Požární izolace minerální vata tl.40mm + Al polep na trny (m=50kg/m3), PO 30min
</t>
  </si>
  <si>
    <t xml:space="preserve">Akustická izolace minerální vata tl.60mm + Al polep (m=80kg/m3)
</t>
  </si>
  <si>
    <t>Montáž izolace tepelné potrubí pásy nebo rohožemi s Al polep staženými drátem</t>
  </si>
  <si>
    <t>713 41 1121</t>
  </si>
  <si>
    <t>10.01</t>
  </si>
  <si>
    <t>10.02</t>
  </si>
  <si>
    <t>10.03</t>
  </si>
  <si>
    <t>10.04</t>
  </si>
  <si>
    <t>10.05</t>
  </si>
  <si>
    <t>10.05m</t>
  </si>
  <si>
    <t>751 51 4178</t>
  </si>
  <si>
    <t>751 51 4179</t>
  </si>
  <si>
    <t>Mtž odbočky jednostranné  200-300mm</t>
  </si>
  <si>
    <t>751 51 4289</t>
  </si>
  <si>
    <t>Ohebná Al hadice dvouvrstvá, DN250</t>
  </si>
  <si>
    <t>Ohebná Al hadice dvouvrstvá, DN315</t>
  </si>
  <si>
    <t>751 51 1011</t>
  </si>
  <si>
    <t>9.13m</t>
  </si>
  <si>
    <t>D + Mtž potrubí čtyřhranné sk.I vč tv.do průřezu 0,03m2</t>
  </si>
  <si>
    <t>D + Mtž potrubí čtyřhranné sk.I vč tv.do průřezu 0,07m2</t>
  </si>
  <si>
    <t>751 51 1012</t>
  </si>
  <si>
    <t>751 51 1013</t>
  </si>
  <si>
    <t>D + Mtž potrubí čtyřhranné sk.I vč tv.do průřezu 0,13m2</t>
  </si>
  <si>
    <t>D + Mtž potrubí čtyřhranné sk.I vč tv.do průřezu 0,28m2</t>
  </si>
  <si>
    <t>D + Mtž potrubí čtyřhranné sk.I vč tv.do průřezu 0,5m2</t>
  </si>
  <si>
    <t>751 51 1014</t>
  </si>
  <si>
    <t>751 51 1015</t>
  </si>
  <si>
    <t>9.14m</t>
  </si>
  <si>
    <t>9.15m</t>
  </si>
  <si>
    <t>9.16m</t>
  </si>
  <si>
    <t>9.17m</t>
  </si>
  <si>
    <t>1.13m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</si>
  <si>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</si>
  <si>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</si>
  <si>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</si>
  <si>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</si>
  <si>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</si>
  <si>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</si>
  <si>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</si>
  <si>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</si>
  <si>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9.20</t>
  </si>
  <si>
    <t>ks</t>
  </si>
  <si>
    <t>9.21</t>
  </si>
  <si>
    <t>9.22</t>
  </si>
  <si>
    <t>Protipožární prostup stěnou do DN 300</t>
  </si>
  <si>
    <t>751 58 1353</t>
  </si>
  <si>
    <t>Mtž klimat. Jednotky jednofázové (do 2 vnitřních)</t>
  </si>
  <si>
    <t>Šlapanice</t>
  </si>
  <si>
    <t>Protidešťová žaluzie pozinkovaná 710x630mm, se sítem, RAL xxxx</t>
  </si>
  <si>
    <t>Tlumič hluku kulisový, tl. kulisy 100mm, počet kulis 3, rozměr 480x630-500, bez opl.</t>
  </si>
  <si>
    <t>Tlumič hluku kulisový, tl. kulisy 100mm, počet kulis 3, rozměr 480x630-1000, bez opl.</t>
  </si>
  <si>
    <t>Tlumič hluku kulisový, tl. kulisy 100mm, počet kulis 3, rozměr 480x630-1500, bez opl.</t>
  </si>
  <si>
    <t>1.13</t>
  </si>
  <si>
    <t>Požární klapka čtyřhranná s ručním a teplotním spouštěním 500x450mm</t>
  </si>
  <si>
    <t>1.40</t>
  </si>
  <si>
    <t>1.40m</t>
  </si>
  <si>
    <t xml:space="preserve">Anemostat odvodní s horizont. přip. boxem a regulační klapkou kruhový, děrování 600x48 </t>
  </si>
  <si>
    <t>Vyústka na kruhové potrubí s regulací R1, 625x75mm, průmyslová</t>
  </si>
  <si>
    <t>1.14m</t>
  </si>
  <si>
    <t>1.14</t>
  </si>
  <si>
    <t>1.15m</t>
  </si>
  <si>
    <t>1.15</t>
  </si>
  <si>
    <t>1.20m</t>
  </si>
  <si>
    <t>1.20</t>
  </si>
  <si>
    <t>Nerezový zákryt nástěnný pro sníženou výšku 2600x1200, 2x200x160, osvětelní, lapač tuku</t>
  </si>
  <si>
    <t>2.02m</t>
  </si>
  <si>
    <t>2.02</t>
  </si>
  <si>
    <t>Požární klapka kruhová s ručním a teplotním spouštěním DN280mm</t>
  </si>
  <si>
    <t>2.03m</t>
  </si>
  <si>
    <t>2.03</t>
  </si>
  <si>
    <t>3.02m</t>
  </si>
  <si>
    <t>3.02</t>
  </si>
  <si>
    <t>3.03m</t>
  </si>
  <si>
    <t>3.03</t>
  </si>
  <si>
    <t>Samočinná klapka do potrubí DN125</t>
  </si>
  <si>
    <t>samočinná klapka do potrubí DN160</t>
  </si>
  <si>
    <t>Talířový ventil univerzální DN100, kovový, se zděří, RAL xxxx</t>
  </si>
  <si>
    <t>3.06m</t>
  </si>
  <si>
    <t>3.06</t>
  </si>
  <si>
    <t>Tlumič hluku kruhový ohebný DN160-1000, tl.akustické izolace 25mm</t>
  </si>
  <si>
    <t>Vyústka na čtyřhranné potrubí, jednořadá, s regulací R1, 400x100mm, RAL XXXX</t>
  </si>
  <si>
    <t>Stěnová mřížka, bílá, t=20mm, 500x150mm</t>
  </si>
  <si>
    <t>Stěnová mřížka, bílá, t=20mm, 300x150mm</t>
  </si>
  <si>
    <t>Tlumič hluku kruhový ohebný DN125-1000, tl.akustické izolace 25mm</t>
  </si>
  <si>
    <t>3.07m</t>
  </si>
  <si>
    <t>3.07</t>
  </si>
  <si>
    <t>3.08m</t>
  </si>
  <si>
    <t>3.08</t>
  </si>
  <si>
    <t>1B.01m</t>
  </si>
  <si>
    <t>1B.01</t>
  </si>
  <si>
    <t>1B.02m</t>
  </si>
  <si>
    <t>Mtž klimat. Jednotky třífázové (do 7 vnitřních)</t>
  </si>
  <si>
    <t>Kondenzační jednotka do výkonu 15kW, U=400V, Chladivo R410a, vč. komunikačního modulu 0-10V</t>
  </si>
  <si>
    <t>751 791 114</t>
  </si>
  <si>
    <t>CU potrubí izolované 16</t>
  </si>
  <si>
    <t>CU potrubí izolované 25</t>
  </si>
  <si>
    <t>Mtž CU potrubí 16 izolovaného</t>
  </si>
  <si>
    <t>Mtž CU potrubí 22 izolovaného</t>
  </si>
  <si>
    <t>751 791 116</t>
  </si>
  <si>
    <t>1B.03m</t>
  </si>
  <si>
    <t>1B.04m</t>
  </si>
  <si>
    <t>751 791 999</t>
  </si>
  <si>
    <t>2B.01m</t>
  </si>
  <si>
    <t>2B.01</t>
  </si>
  <si>
    <t>1B.02</t>
  </si>
  <si>
    <t>1B.03</t>
  </si>
  <si>
    <t>1B.04</t>
  </si>
  <si>
    <t>Kondenzační jednotka do výkonu 7kW, U=230V, Chladivo R410a, vč. komunikačního modulu 0-10V</t>
  </si>
  <si>
    <t>CU potrubí izolované 6</t>
  </si>
  <si>
    <t>751 791 111</t>
  </si>
  <si>
    <t>Mtž CU potrubí 6 izolovaného</t>
  </si>
  <si>
    <t>2B.02m</t>
  </si>
  <si>
    <t>2B.02</t>
  </si>
  <si>
    <t>2B.03m</t>
  </si>
  <si>
    <t>2B.03</t>
  </si>
  <si>
    <t>2B.04m</t>
  </si>
  <si>
    <t>2B.04</t>
  </si>
  <si>
    <t>Mtž chladivo</t>
  </si>
  <si>
    <t>Chladivo R410a</t>
  </si>
  <si>
    <t>751 721 121</t>
  </si>
  <si>
    <t xml:space="preserve">Kompaktní vzduchotechnická jednotka  vč. regulace Qv=3950/4050m3/h dle standardu VZT1 </t>
  </si>
  <si>
    <t>Kompaktní vzduchotechnická jednotka  vč. regulace Qv=1250/1250m3/h dle standardu VZT2</t>
  </si>
  <si>
    <t>Nástěnná klimatizační jednotka do výkonu 2,5kW chladivo R410a</t>
  </si>
  <si>
    <t>Kondenzační jednotka do výkonu 2,5kW s celoročním chlazením, U=230V, Chladivo R410a</t>
  </si>
  <si>
    <t>4.03m</t>
  </si>
  <si>
    <t>4.03</t>
  </si>
  <si>
    <t>Kondenzační jednotka do výkonu 2,0kW s celoročním chlazením, U=230V, Chladivo R410a</t>
  </si>
  <si>
    <t>Mtž klimat. jednotky podstropní do výkonu 6,5kW</t>
  </si>
  <si>
    <t>751 71 1151</t>
  </si>
  <si>
    <t>Podstropní potravinářský výparník s jednostranným výfukem, vč. reg. teploty, Qch=1,5kW (12°C)</t>
  </si>
  <si>
    <t>Dům v parku</t>
  </si>
  <si>
    <t>Město Šlapanice, Masarykovo náměstí 100/7</t>
  </si>
  <si>
    <t>Výfuková hlavice DN250, RAL XXXX</t>
  </si>
  <si>
    <t>Krycí mřížka na potrubí DN250</t>
  </si>
  <si>
    <t>Mtž protidešťové žaluzie do 0,45m2</t>
  </si>
  <si>
    <t>751 39 8053</t>
  </si>
  <si>
    <t>Výfukový šikmý 600x480-480 se sítem proti ptactvu, RAL xxxx</t>
  </si>
  <si>
    <t>Mtž čtyřhranné vyústky na kruh. potrubí do 0,08m2</t>
  </si>
  <si>
    <t>751 31 1112</t>
  </si>
  <si>
    <t>751 37 7025</t>
  </si>
  <si>
    <t>Mtž odsávácího zákrytu do 3m2</t>
  </si>
  <si>
    <t>Mtž reg a měřicí clony do plech potrubí do 0,28m2</t>
  </si>
  <si>
    <t>751 51 4815</t>
  </si>
  <si>
    <t>751 51 4763</t>
  </si>
  <si>
    <t>Mtž protidešťové stříšky  do DN 300</t>
  </si>
  <si>
    <t>Výfukový šikmý DN280, RAL XXXX</t>
  </si>
  <si>
    <t>Mtž tlumiče hluku do DN 400mm</t>
  </si>
  <si>
    <t>Schodišťový difuzor 600x70mm, 5x výfukový otvor vč perforované připojovací krabice</t>
  </si>
  <si>
    <t>Mtž schodové vířivé do 0,05m2</t>
  </si>
  <si>
    <t>751 31 1033</t>
  </si>
  <si>
    <t>Diagonální ventilátor s upínacími sponami DN160, U=230V</t>
  </si>
  <si>
    <t>Diagonální ventilátor s upínacími sponami DN125, U=230V</t>
  </si>
  <si>
    <t>Mtž škrticí klapky do 0,035m2</t>
  </si>
  <si>
    <t>751 51 4636</t>
  </si>
  <si>
    <t>Mtž stříšky kruhové do DN 200</t>
  </si>
  <si>
    <t>751 51 4776</t>
  </si>
  <si>
    <t>Výfuková hlavice DN12, RAL xxxx</t>
  </si>
  <si>
    <t>Výfuková hlavice DN160, RAL xxxx</t>
  </si>
  <si>
    <t>Talířový ventil univerzální DN125, kovový, se zděří, RAL xxxx</t>
  </si>
  <si>
    <t>Mtž stříšky kruhové do DN 300</t>
  </si>
  <si>
    <t>751 51 4777</t>
  </si>
  <si>
    <t>Mtž kruhové mřížky do DN300</t>
  </si>
  <si>
    <t>751 39 8013</t>
  </si>
  <si>
    <t>783 41 7103</t>
  </si>
  <si>
    <t>Krycí jednonásobný samozákladující nátěr</t>
  </si>
  <si>
    <t>Nátěr syntetický 2x</t>
  </si>
  <si>
    <t>Oblouk segmentový 30° DN125</t>
  </si>
  <si>
    <t>Oblouk segmentový 45° DN100</t>
  </si>
  <si>
    <t>Oblouk segmentový 90° DN280</t>
  </si>
  <si>
    <t>Oblouk segmentový 45° DN280</t>
  </si>
  <si>
    <t>Oblouk segmentový 60° DN280</t>
  </si>
  <si>
    <t>spojka DN180</t>
  </si>
  <si>
    <t>spojka DN315</t>
  </si>
  <si>
    <t>spojka DN280</t>
  </si>
  <si>
    <t>9.04d</t>
  </si>
  <si>
    <t>9.04e</t>
  </si>
  <si>
    <t>koncovka DN160</t>
  </si>
  <si>
    <t>koncovka DN280</t>
  </si>
  <si>
    <t>koncovka DN200</t>
  </si>
  <si>
    <t>9.10c</t>
  </si>
  <si>
    <t>9.10d</t>
  </si>
  <si>
    <t>Trouba kruhově vinutá  DN 280mm tl.0,6</t>
  </si>
  <si>
    <t>Trouba kruhově vinutá  DN 315mm tl.0,6</t>
  </si>
  <si>
    <t>Přechod osový DN280/200</t>
  </si>
  <si>
    <t>Přechod osový DN280/224</t>
  </si>
  <si>
    <t>Přechod osový DN280/315</t>
  </si>
  <si>
    <t>Odbočka jednostranná 90° 160/125</t>
  </si>
  <si>
    <t>Odbočka jednostranná 90° 200/180</t>
  </si>
  <si>
    <t>Odbočka jednostranná 90° 280/180</t>
  </si>
  <si>
    <t>9.08m</t>
  </si>
  <si>
    <t>9.08a</t>
  </si>
  <si>
    <t>9.08b</t>
  </si>
  <si>
    <t>Mtž odbočky oboustranné  100-200mm</t>
  </si>
  <si>
    <t>Odbočka oboustranná 90° 125/100</t>
  </si>
  <si>
    <t>Odbočka oboustranná 90° 125/160</t>
  </si>
  <si>
    <t>9.10e</t>
  </si>
  <si>
    <t>Protipožární prostup čtyřhranný stěnou do 0,50m2</t>
  </si>
  <si>
    <t>751 58 1316</t>
  </si>
  <si>
    <t>Protipožární prostup čtyřhranný stěnou do 0,07m2</t>
  </si>
  <si>
    <t>751 58 1313</t>
  </si>
  <si>
    <t>751 58 1354</t>
  </si>
  <si>
    <t>Protipožární prostup stěnou do DN 400</t>
  </si>
  <si>
    <t>9.23</t>
  </si>
  <si>
    <t>Protipožární prostup stěnou do DN 100</t>
  </si>
  <si>
    <t>751 58 1351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</si>
</sst>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\-#,##0.00"/>
    <numFmt numFmtId="166" formatCode="dd\.mm\.yyyy"/>
    <numFmt numFmtId="167" formatCode="#,##0.00000;\-#,##0.00000"/>
    <numFmt numFmtId="168" formatCode="#,##0.000;\-#,##0.000"/>
    <numFmt numFmtId="169" formatCode="#,##0.0;\-#,##0.0"/>
  </numFmts>
  <fonts count="18" x14ac:knownFonts="1">
    <font>
      <sz val="8"/>
      <name val="Trebuchet MS"/>
      <charset val="238"/>
    </font>
    <font>
      <b/>
      <sz val="16"/>
      <name val="Trebuchet MS"/>
      <family val="2"/>
      <charset val="238"/>
    </font>
    <font>
      <b/>
      <sz val="12"/>
      <name val="Trebuchet MS"/>
      <family val="2"/>
      <charset val="238"/>
    </font>
    <font>
      <sz val="9"/>
      <color indexed="55"/>
      <name val="Trebuchet MS"/>
      <family val="2"/>
      <charset val="238"/>
    </font>
    <font>
      <sz val="9"/>
      <name val="Trebuchet MS"/>
      <family val="2"/>
      <charset val="238"/>
    </font>
    <font>
      <sz val="8"/>
      <color indexed="55"/>
      <name val="Trebuchet MS"/>
      <family val="2"/>
      <charset val="238"/>
    </font>
    <font>
      <b/>
      <sz val="12"/>
      <color indexed="16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10"/>
      <color indexed="56"/>
      <name val="Trebuchet MS"/>
      <family val="2"/>
      <charset val="238"/>
    </font>
    <font>
      <sz val="8"/>
      <color indexed="16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sz val="7"/>
      <name val="Trebuchet MS"/>
      <family val="2"/>
      <charset val="238"/>
    </font>
    <font>
      <sz val="10"/>
      <name val="Trebuchet MS"/>
      <family val="2"/>
      <charset val="238"/>
    </font>
    <font>
      <sz val="8"/>
      <name val="Trebuchet MS"/>
      <family val="2"/>
      <charset val="238"/>
    </font>
    <font>
      <sz val="9"/>
      <name val="Trebuchet MS"/>
      <family val="2"/>
      <charset val="238"/>
    </font>
    <font>
      <i/>
      <sz val="8"/>
      <color indexed="12"/>
      <name val="Trebuchet MS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150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0" fillId="0" borderId="0" xfId="0" applyFont="1" applyAlignment="1">
      <alignment horizontal="left" vertical="center"/>
      <protection locked="0"/>
    </xf>
    <xf numFmtId="0" fontId="0" fillId="0" borderId="3" xfId="0" applyBorder="1" applyAlignment="1">
      <alignment horizontal="left" vertical="center"/>
      <protection locked="0"/>
    </xf>
    <xf numFmtId="0" fontId="0" fillId="0" borderId="6" xfId="0" applyBorder="1" applyAlignment="1">
      <alignment horizontal="left" vertical="center"/>
      <protection locked="0"/>
    </xf>
    <xf numFmtId="0" fontId="3" fillId="0" borderId="11" xfId="0" applyFont="1" applyBorder="1" applyAlignment="1">
      <alignment horizontal="center" vertical="center" wrapText="1"/>
      <protection locked="0"/>
    </xf>
    <xf numFmtId="0" fontId="3" fillId="0" borderId="12" xfId="0" applyFont="1" applyBorder="1" applyAlignment="1">
      <alignment horizontal="center" vertical="center" wrapText="1"/>
      <protection locked="0"/>
    </xf>
    <xf numFmtId="0" fontId="0" fillId="0" borderId="0" xfId="0" applyFont="1" applyAlignment="1">
      <alignment horizontal="center" vertical="center" wrapText="1"/>
      <protection locked="0"/>
    </xf>
    <xf numFmtId="0" fontId="0" fillId="0" borderId="3" xfId="0" applyBorder="1" applyAlignment="1">
      <alignment horizontal="center" vertical="center" wrapText="1"/>
      <protection locked="0"/>
    </xf>
    <xf numFmtId="167" fontId="10" fillId="0" borderId="6" xfId="0" applyNumberFormat="1" applyFont="1" applyBorder="1" applyAlignment="1">
      <alignment horizontal="right"/>
      <protection locked="0"/>
    </xf>
    <xf numFmtId="167" fontId="10" fillId="0" borderId="7" xfId="0" applyNumberFormat="1" applyFont="1" applyBorder="1" applyAlignment="1">
      <alignment horizontal="right"/>
      <protection locked="0"/>
    </xf>
    <xf numFmtId="164" fontId="11" fillId="0" borderId="0" xfId="0" applyNumberFormat="1" applyFont="1" applyAlignment="1">
      <alignment horizontal="right" vertical="center"/>
      <protection locked="0"/>
    </xf>
    <xf numFmtId="0" fontId="0" fillId="0" borderId="0" xfId="0" applyFont="1" applyAlignment="1">
      <alignment horizontal="left"/>
      <protection locked="0"/>
    </xf>
    <xf numFmtId="0" fontId="8" fillId="0" borderId="3" xfId="0" applyFont="1" applyBorder="1" applyAlignment="1">
      <alignment horizontal="left"/>
      <protection locked="0"/>
    </xf>
    <xf numFmtId="0" fontId="8" fillId="0" borderId="0" xfId="0" applyFont="1" applyAlignment="1">
      <alignment horizontal="left"/>
      <protection locked="0"/>
    </xf>
    <xf numFmtId="167" fontId="8" fillId="0" borderId="0" xfId="0" applyNumberFormat="1" applyFont="1" applyAlignment="1">
      <alignment horizontal="right"/>
      <protection locked="0"/>
    </xf>
    <xf numFmtId="167" fontId="8" fillId="0" borderId="9" xfId="0" applyNumberFormat="1" applyFont="1" applyBorder="1" applyAlignment="1">
      <alignment horizontal="right"/>
      <protection locked="0"/>
    </xf>
    <xf numFmtId="164" fontId="8" fillId="0" borderId="0" xfId="0" applyNumberFormat="1" applyFont="1" applyAlignment="1">
      <alignment horizontal="right" vertical="center"/>
      <protection locked="0"/>
    </xf>
    <xf numFmtId="0" fontId="0" fillId="0" borderId="0" xfId="0" applyFill="1" applyAlignment="1">
      <alignment horizontal="left" vertical="top"/>
      <protection locked="0"/>
    </xf>
    <xf numFmtId="0" fontId="0" fillId="0" borderId="3" xfId="0" applyFill="1" applyBorder="1" applyAlignment="1">
      <alignment horizontal="left" vertical="center"/>
      <protection locked="0"/>
    </xf>
    <xf numFmtId="0" fontId="0" fillId="0" borderId="4" xfId="0" applyFill="1" applyBorder="1" applyAlignment="1">
      <alignment horizontal="left" vertical="center"/>
      <protection locked="0"/>
    </xf>
    <xf numFmtId="0" fontId="0" fillId="0" borderId="1" xfId="0" applyFill="1" applyBorder="1" applyAlignment="1">
      <alignment horizontal="left" vertical="center"/>
      <protection locked="0"/>
    </xf>
    <xf numFmtId="0" fontId="0" fillId="0" borderId="3" xfId="0" applyFill="1" applyBorder="1" applyAlignment="1">
      <alignment horizontal="center" vertical="center" wrapText="1"/>
      <protection locked="0"/>
    </xf>
    <xf numFmtId="0" fontId="8" fillId="0" borderId="3" xfId="0" applyFont="1" applyFill="1" applyBorder="1" applyAlignment="1">
      <alignment horizontal="left"/>
      <protection locked="0"/>
    </xf>
    <xf numFmtId="2" fontId="0" fillId="0" borderId="0" xfId="0" applyNumberFormat="1" applyAlignment="1">
      <alignment horizontal="left" vertical="top"/>
      <protection locked="0"/>
    </xf>
    <xf numFmtId="2" fontId="0" fillId="0" borderId="0" xfId="0" applyNumberFormat="1" applyFont="1" applyAlignment="1">
      <alignment horizontal="left" vertical="center"/>
      <protection locked="0"/>
    </xf>
    <xf numFmtId="2" fontId="0" fillId="0" borderId="13" xfId="0" applyNumberFormat="1" applyBorder="1" applyAlignment="1">
      <alignment horizontal="left" vertical="center"/>
      <protection locked="0"/>
    </xf>
    <xf numFmtId="2" fontId="3" fillId="0" borderId="10" xfId="0" applyNumberFormat="1" applyFont="1" applyBorder="1" applyAlignment="1">
      <alignment horizontal="center" vertical="center" wrapText="1"/>
      <protection locked="0"/>
    </xf>
    <xf numFmtId="49" fontId="15" fillId="0" borderId="17" xfId="0" applyNumberFormat="1" applyFont="1" applyFill="1" applyBorder="1" applyAlignment="1">
      <alignment horizontal="center" vertical="center"/>
      <protection locked="0"/>
    </xf>
    <xf numFmtId="0" fontId="0" fillId="0" borderId="17" xfId="0" applyFont="1" applyFill="1" applyBorder="1" applyAlignment="1">
      <alignment horizontal="center" vertical="center"/>
      <protection locked="0"/>
    </xf>
    <xf numFmtId="49" fontId="0" fillId="0" borderId="17" xfId="0" applyNumberFormat="1" applyFill="1" applyBorder="1" applyAlignment="1">
      <alignment horizontal="left" vertical="center" wrapText="1"/>
      <protection locked="0"/>
    </xf>
    <xf numFmtId="0" fontId="0" fillId="0" borderId="17" xfId="0" applyFill="1" applyBorder="1" applyAlignment="1">
      <alignment horizontal="center" vertical="center" wrapText="1"/>
      <protection locked="0"/>
    </xf>
    <xf numFmtId="168" fontId="0" fillId="0" borderId="17" xfId="0" applyNumberFormat="1" applyFont="1" applyFill="1" applyBorder="1" applyAlignment="1">
      <alignment horizontal="right" vertical="center"/>
      <protection locked="0"/>
    </xf>
    <xf numFmtId="0" fontId="0" fillId="0" borderId="0" xfId="0" applyFont="1" applyFill="1" applyAlignment="1">
      <alignment horizontal="left" vertical="center"/>
      <protection locked="0"/>
    </xf>
    <xf numFmtId="49" fontId="12" fillId="0" borderId="17" xfId="0" applyNumberFormat="1" applyFont="1" applyFill="1" applyBorder="1" applyAlignment="1">
      <alignment horizontal="center" vertical="center"/>
      <protection locked="0"/>
    </xf>
    <xf numFmtId="0" fontId="12" fillId="0" borderId="17" xfId="0" applyFont="1" applyFill="1" applyBorder="1" applyAlignment="1">
      <alignment horizontal="center" vertical="center"/>
      <protection locked="0"/>
    </xf>
    <xf numFmtId="49" fontId="17" fillId="0" borderId="17" xfId="0" applyNumberFormat="1" applyFont="1" applyFill="1" applyBorder="1" applyAlignment="1">
      <alignment horizontal="left" vertical="center" wrapText="1"/>
      <protection locked="0"/>
    </xf>
    <xf numFmtId="0" fontId="12" fillId="0" borderId="17" xfId="0" applyFont="1" applyFill="1" applyBorder="1" applyAlignment="1">
      <alignment horizontal="center" vertical="center" wrapText="1"/>
      <protection locked="0"/>
    </xf>
    <xf numFmtId="168" fontId="12" fillId="0" borderId="17" xfId="0" applyNumberFormat="1" applyFont="1" applyFill="1" applyBorder="1" applyAlignment="1">
      <alignment horizontal="right" vertical="center"/>
      <protection locked="0"/>
    </xf>
    <xf numFmtId="0" fontId="0" fillId="0" borderId="17" xfId="0" applyFont="1" applyFill="1" applyBorder="1" applyAlignment="1">
      <alignment horizontal="left" vertical="center" wrapText="1"/>
      <protection locked="0"/>
    </xf>
    <xf numFmtId="49" fontId="15" fillId="0" borderId="17" xfId="0" applyNumberFormat="1" applyFont="1" applyFill="1" applyBorder="1" applyAlignment="1">
      <alignment horizontal="left" vertical="center" wrapText="1"/>
      <protection locked="0"/>
    </xf>
    <xf numFmtId="0" fontId="17" fillId="0" borderId="17" xfId="0" applyFont="1" applyFill="1" applyBorder="1" applyAlignment="1">
      <alignment horizontal="center" vertical="center" wrapText="1"/>
      <protection locked="0"/>
    </xf>
    <xf numFmtId="0" fontId="0" fillId="0" borderId="17" xfId="0" applyFont="1" applyFill="1" applyBorder="1" applyAlignment="1">
      <alignment horizontal="center" vertical="center" wrapText="1"/>
      <protection locked="0"/>
    </xf>
    <xf numFmtId="49" fontId="12" fillId="0" borderId="17" xfId="0" applyNumberFormat="1" applyFont="1" applyFill="1" applyBorder="1" applyAlignment="1">
      <alignment horizontal="left" vertical="center" wrapText="1"/>
      <protection locked="0"/>
    </xf>
    <xf numFmtId="169" fontId="12" fillId="0" borderId="17" xfId="0" applyNumberFormat="1" applyFont="1" applyFill="1" applyBorder="1" applyAlignment="1">
      <alignment horizontal="right" vertical="center"/>
      <protection locked="0"/>
    </xf>
    <xf numFmtId="169" fontId="0" fillId="0" borderId="17" xfId="0" applyNumberFormat="1" applyFont="1" applyFill="1" applyBorder="1" applyAlignment="1">
      <alignment horizontal="right" vertical="center"/>
      <protection locked="0"/>
    </xf>
    <xf numFmtId="49" fontId="15" fillId="0" borderId="0" xfId="0" applyNumberFormat="1" applyFont="1" applyFill="1" applyAlignment="1">
      <alignment horizontal="left"/>
      <protection locked="0"/>
    </xf>
    <xf numFmtId="0" fontId="14" fillId="0" borderId="0" xfId="0" applyFont="1" applyFill="1" applyAlignment="1">
      <alignment horizontal="left"/>
      <protection locked="0"/>
    </xf>
    <xf numFmtId="0" fontId="0" fillId="0" borderId="11" xfId="0" applyFont="1" applyFill="1" applyBorder="1" applyAlignment="1">
      <alignment horizontal="left"/>
      <protection locked="0"/>
    </xf>
    <xf numFmtId="0" fontId="8" fillId="0" borderId="0" xfId="0" applyFont="1" applyFill="1" applyBorder="1" applyAlignment="1">
      <alignment horizontal="left"/>
      <protection locked="0"/>
    </xf>
    <xf numFmtId="2" fontId="8" fillId="0" borderId="8" xfId="0" applyNumberFormat="1" applyFont="1" applyFill="1" applyBorder="1" applyAlignment="1">
      <alignment horizontal="left"/>
      <protection locked="0"/>
    </xf>
    <xf numFmtId="0" fontId="0" fillId="0" borderId="0" xfId="0" applyFont="1" applyFill="1" applyAlignment="1">
      <alignment horizontal="left"/>
      <protection locked="0"/>
    </xf>
    <xf numFmtId="167" fontId="8" fillId="0" borderId="0" xfId="0" applyNumberFormat="1" applyFont="1" applyFill="1" applyAlignment="1">
      <alignment horizontal="right"/>
      <protection locked="0"/>
    </xf>
    <xf numFmtId="167" fontId="8" fillId="0" borderId="9" xfId="0" applyNumberFormat="1" applyFont="1" applyFill="1" applyBorder="1" applyAlignment="1">
      <alignment horizontal="right"/>
      <protection locked="0"/>
    </xf>
    <xf numFmtId="164" fontId="8" fillId="0" borderId="0" xfId="0" applyNumberFormat="1" applyFont="1" applyFill="1" applyAlignment="1">
      <alignment horizontal="right" vertical="center"/>
      <protection locked="0"/>
    </xf>
    <xf numFmtId="0" fontId="15" fillId="0" borderId="17" xfId="0" applyFont="1" applyFill="1" applyBorder="1" applyAlignment="1">
      <alignment horizontal="center" vertical="center" wrapText="1"/>
      <protection locked="0"/>
    </xf>
    <xf numFmtId="49" fontId="0" fillId="0" borderId="0" xfId="0" applyNumberFormat="1" applyFont="1" applyFill="1" applyAlignment="1">
      <alignment horizontal="left" vertical="center"/>
      <protection locked="0"/>
    </xf>
    <xf numFmtId="49" fontId="0" fillId="0" borderId="17" xfId="0" applyNumberFormat="1" applyFill="1" applyBorder="1" applyAlignment="1">
      <alignment horizontal="center" vertical="center"/>
      <protection locked="0"/>
    </xf>
    <xf numFmtId="0" fontId="15" fillId="0" borderId="3" xfId="0" applyFont="1" applyFill="1" applyBorder="1" applyAlignment="1">
      <alignment horizontal="left" vertical="center"/>
      <protection locked="0"/>
    </xf>
    <xf numFmtId="49" fontId="15" fillId="0" borderId="17" xfId="0" applyNumberFormat="1" applyFont="1" applyFill="1" applyBorder="1" applyAlignment="1">
      <alignment horizontal="center" vertical="center" wrapText="1"/>
      <protection locked="0"/>
    </xf>
    <xf numFmtId="168" fontId="15" fillId="0" borderId="17" xfId="0" applyNumberFormat="1" applyFont="1" applyFill="1" applyBorder="1" applyAlignment="1">
      <alignment horizontal="right" vertical="center"/>
      <protection locked="0"/>
    </xf>
    <xf numFmtId="0" fontId="15" fillId="0" borderId="0" xfId="0" applyFont="1" applyFill="1" applyAlignment="1">
      <alignment horizontal="left" vertical="center"/>
      <protection locked="0"/>
    </xf>
    <xf numFmtId="0" fontId="15" fillId="0" borderId="17" xfId="0" applyFont="1" applyFill="1" applyBorder="1" applyAlignment="1">
      <alignment horizontal="center" vertical="center"/>
      <protection locked="0"/>
    </xf>
    <xf numFmtId="0" fontId="2" fillId="0" borderId="0" xfId="0" applyFont="1" applyFill="1" applyAlignment="1">
      <alignment horizontal="left" vertical="center"/>
      <protection locked="0"/>
    </xf>
    <xf numFmtId="0" fontId="3" fillId="0" borderId="0" xfId="0" applyFont="1" applyFill="1" applyAlignment="1">
      <alignment horizontal="left" vertical="center"/>
      <protection locked="0"/>
    </xf>
    <xf numFmtId="0" fontId="4" fillId="0" borderId="0" xfId="0" applyFont="1" applyFill="1" applyAlignment="1">
      <alignment horizontal="left" vertical="center"/>
      <protection locked="0"/>
    </xf>
    <xf numFmtId="0" fontId="0" fillId="0" borderId="5" xfId="0" applyFill="1" applyBorder="1" applyAlignment="1">
      <alignment horizontal="left" vertical="center"/>
      <protection locked="0"/>
    </xf>
    <xf numFmtId="0" fontId="0" fillId="0" borderId="2" xfId="0" applyFill="1" applyBorder="1" applyAlignment="1">
      <alignment horizontal="left" vertical="center"/>
      <protection locked="0"/>
    </xf>
    <xf numFmtId="0" fontId="0" fillId="0" borderId="0" xfId="0" applyFont="1" applyFill="1" applyAlignment="1">
      <alignment horizontal="center" vertical="center" wrapText="1"/>
      <protection locked="0"/>
    </xf>
    <xf numFmtId="0" fontId="4" fillId="0" borderId="10" xfId="0" applyFont="1" applyFill="1" applyBorder="1" applyAlignment="1">
      <alignment horizontal="center" vertical="center" wrapText="1"/>
      <protection locked="0"/>
    </xf>
    <xf numFmtId="0" fontId="4" fillId="0" borderId="11" xfId="0" applyFont="1" applyFill="1" applyBorder="1" applyAlignment="1">
      <alignment horizontal="center" vertical="center" wrapText="1"/>
      <protection locked="0"/>
    </xf>
    <xf numFmtId="0" fontId="4" fillId="0" borderId="12" xfId="0" applyFont="1" applyFill="1" applyBorder="1" applyAlignment="1">
      <alignment horizontal="center" vertical="center" wrapText="1"/>
      <protection locked="0"/>
    </xf>
    <xf numFmtId="49" fontId="6" fillId="0" borderId="0" xfId="0" applyNumberFormat="1" applyFont="1" applyFill="1" applyAlignment="1">
      <alignment horizontal="left" vertical="center"/>
      <protection locked="0"/>
    </xf>
    <xf numFmtId="49" fontId="0" fillId="0" borderId="0" xfId="0" applyNumberFormat="1" applyFont="1" applyFill="1" applyAlignment="1">
      <alignment horizontal="left"/>
      <protection locked="0"/>
    </xf>
    <xf numFmtId="0" fontId="7" fillId="0" borderId="0" xfId="0" applyFont="1" applyFill="1" applyAlignment="1">
      <alignment horizontal="left"/>
      <protection locked="0"/>
    </xf>
    <xf numFmtId="0" fontId="9" fillId="0" borderId="0" xfId="0" applyFont="1" applyFill="1" applyAlignment="1">
      <alignment horizontal="left"/>
      <protection locked="0"/>
    </xf>
    <xf numFmtId="49" fontId="0" fillId="0" borderId="17" xfId="0" applyNumberFormat="1" applyFont="1" applyFill="1" applyBorder="1" applyAlignment="1">
      <alignment horizontal="left" vertical="center" wrapText="1"/>
      <protection locked="0"/>
    </xf>
    <xf numFmtId="49" fontId="0" fillId="0" borderId="5" xfId="0" applyNumberFormat="1" applyFill="1" applyBorder="1" applyAlignment="1">
      <alignment horizontal="left" vertical="center"/>
      <protection locked="0"/>
    </xf>
    <xf numFmtId="49" fontId="0" fillId="0" borderId="0" xfId="0" applyNumberFormat="1" applyFill="1" applyAlignment="1">
      <alignment horizontal="left" vertical="top"/>
      <protection locked="0"/>
    </xf>
    <xf numFmtId="0" fontId="0" fillId="0" borderId="0" xfId="0" applyFont="1" applyFill="1" applyAlignment="1">
      <alignment horizontal="left" vertical="center"/>
      <protection locked="0"/>
    </xf>
    <xf numFmtId="0" fontId="4" fillId="0" borderId="0" xfId="0" applyFont="1" applyFill="1" applyAlignment="1">
      <alignment horizontal="left" vertical="center"/>
      <protection locked="0"/>
    </xf>
    <xf numFmtId="0" fontId="0" fillId="0" borderId="0" xfId="0" applyFont="1" applyFill="1" applyAlignment="1">
      <alignment horizontal="left" vertical="center" wrapText="1"/>
      <protection locked="0"/>
    </xf>
    <xf numFmtId="0" fontId="8" fillId="0" borderId="0" xfId="0" applyFont="1" applyFill="1" applyAlignment="1">
      <alignment horizontal="left"/>
      <protection locked="0"/>
    </xf>
    <xf numFmtId="0" fontId="15" fillId="0" borderId="0" xfId="0" applyFont="1" applyFill="1" applyAlignment="1">
      <alignment horizontal="left"/>
      <protection locked="0"/>
    </xf>
    <xf numFmtId="2" fontId="5" fillId="0" borderId="17" xfId="0" applyNumberFormat="1" applyFont="1" applyFill="1" applyBorder="1" applyAlignment="1">
      <alignment horizontal="left" vertical="center" wrapText="1"/>
      <protection locked="0"/>
    </xf>
    <xf numFmtId="0" fontId="5" fillId="0" borderId="0" xfId="0" applyFont="1" applyFill="1" applyAlignment="1">
      <alignment horizontal="center" vertical="center" wrapText="1"/>
      <protection locked="0"/>
    </xf>
    <xf numFmtId="167" fontId="5" fillId="0" borderId="0" xfId="0" applyNumberFormat="1" applyFont="1" applyFill="1" applyAlignment="1">
      <alignment horizontal="right" vertical="center"/>
      <protection locked="0"/>
    </xf>
    <xf numFmtId="167" fontId="5" fillId="0" borderId="9" xfId="0" applyNumberFormat="1" applyFont="1" applyFill="1" applyBorder="1" applyAlignment="1">
      <alignment horizontal="right" vertical="center"/>
      <protection locked="0"/>
    </xf>
    <xf numFmtId="164" fontId="0" fillId="0" borderId="0" xfId="0" applyNumberFormat="1" applyFont="1" applyFill="1" applyAlignment="1">
      <alignment horizontal="right" vertical="center"/>
      <protection locked="0"/>
    </xf>
    <xf numFmtId="2" fontId="15" fillId="0" borderId="17" xfId="0" applyNumberFormat="1" applyFont="1" applyFill="1" applyBorder="1" applyAlignment="1">
      <alignment horizontal="left" vertical="center" wrapText="1"/>
      <protection locked="0"/>
    </xf>
    <xf numFmtId="0" fontId="15" fillId="0" borderId="0" xfId="0" applyFont="1" applyFill="1" applyAlignment="1">
      <alignment horizontal="center" vertical="center" wrapText="1"/>
      <protection locked="0"/>
    </xf>
    <xf numFmtId="167" fontId="15" fillId="0" borderId="0" xfId="0" applyNumberFormat="1" applyFont="1" applyFill="1" applyAlignment="1">
      <alignment horizontal="right" vertical="center"/>
      <protection locked="0"/>
    </xf>
    <xf numFmtId="167" fontId="15" fillId="0" borderId="9" xfId="0" applyNumberFormat="1" applyFont="1" applyFill="1" applyBorder="1" applyAlignment="1">
      <alignment horizontal="right" vertical="center"/>
      <protection locked="0"/>
    </xf>
    <xf numFmtId="0" fontId="15" fillId="0" borderId="0" xfId="0" applyFont="1" applyFill="1" applyAlignment="1">
      <alignment horizontal="left" vertical="center" wrapText="1"/>
      <protection locked="0"/>
    </xf>
    <xf numFmtId="164" fontId="15" fillId="0" borderId="0" xfId="0" applyNumberFormat="1" applyFont="1" applyFill="1" applyAlignment="1">
      <alignment horizontal="right" vertical="center"/>
      <protection locked="0"/>
    </xf>
    <xf numFmtId="164" fontId="15" fillId="0" borderId="0" xfId="0" applyNumberFormat="1" applyFont="1" applyFill="1" applyAlignment="1">
      <alignment horizontal="left" vertical="center"/>
      <protection locked="0"/>
    </xf>
    <xf numFmtId="49" fontId="17" fillId="0" borderId="17" xfId="0" applyNumberFormat="1" applyFont="1" applyFill="1" applyBorder="1" applyAlignment="1">
      <alignment horizontal="center" vertical="center"/>
      <protection locked="0"/>
    </xf>
    <xf numFmtId="2" fontId="8" fillId="0" borderId="0" xfId="0" applyNumberFormat="1" applyFont="1" applyFill="1" applyBorder="1" applyAlignment="1">
      <alignment horizontal="left"/>
      <protection locked="0"/>
    </xf>
    <xf numFmtId="0" fontId="0" fillId="0" borderId="0" xfId="0" applyFont="1" applyFill="1" applyBorder="1" applyAlignment="1">
      <alignment horizontal="left"/>
      <protection locked="0"/>
    </xf>
    <xf numFmtId="167" fontId="8" fillId="0" borderId="0" xfId="0" applyNumberFormat="1" applyFont="1" applyFill="1" applyBorder="1" applyAlignment="1">
      <alignment horizontal="right"/>
      <protection locked="0"/>
    </xf>
    <xf numFmtId="0" fontId="0" fillId="0" borderId="0" xfId="0" applyFill="1" applyBorder="1" applyAlignment="1">
      <alignment horizontal="left" vertical="center"/>
      <protection locked="0"/>
    </xf>
    <xf numFmtId="2" fontId="0" fillId="0" borderId="14" xfId="0" applyNumberFormat="1" applyFill="1" applyBorder="1" applyAlignment="1">
      <alignment horizontal="left" vertical="center"/>
      <protection locked="0"/>
    </xf>
    <xf numFmtId="0" fontId="0" fillId="0" borderId="15" xfId="0" applyFill="1" applyBorder="1" applyAlignment="1">
      <alignment horizontal="left" vertical="center"/>
      <protection locked="0"/>
    </xf>
    <xf numFmtId="0" fontId="0" fillId="0" borderId="16" xfId="0" applyFill="1" applyBorder="1" applyAlignment="1">
      <alignment horizontal="left" vertical="center"/>
      <protection locked="0"/>
    </xf>
    <xf numFmtId="2" fontId="0" fillId="0" borderId="0" xfId="0" applyNumberFormat="1" applyFont="1" applyFill="1" applyAlignment="1">
      <alignment horizontal="left" vertical="center"/>
      <protection locked="0"/>
    </xf>
    <xf numFmtId="2" fontId="0" fillId="0" borderId="0" xfId="0" applyNumberFormat="1" applyFill="1" applyAlignment="1">
      <alignment horizontal="left" vertical="top"/>
      <protection locked="0"/>
    </xf>
    <xf numFmtId="0" fontId="12" fillId="0" borderId="17" xfId="0" applyFont="1" applyFill="1" applyBorder="1" applyAlignment="1">
      <alignment horizontal="left" vertical="center" wrapText="1"/>
      <protection locked="0"/>
    </xf>
    <xf numFmtId="0" fontId="12" fillId="0" borderId="17" xfId="0" applyFont="1" applyFill="1" applyBorder="1" applyAlignment="1">
      <alignment horizontal="left" vertical="center"/>
      <protection locked="0"/>
    </xf>
    <xf numFmtId="164" fontId="17" fillId="0" borderId="17" xfId="0" applyNumberFormat="1" applyFont="1" applyFill="1" applyBorder="1" applyAlignment="1">
      <alignment horizontal="right" vertical="center"/>
      <protection locked="0"/>
    </xf>
    <xf numFmtId="164" fontId="12" fillId="0" borderId="17" xfId="0" applyNumberFormat="1" applyFont="1" applyFill="1" applyBorder="1" applyAlignment="1">
      <alignment horizontal="right" vertical="center"/>
      <protection locked="0"/>
    </xf>
    <xf numFmtId="0" fontId="0" fillId="0" borderId="17" xfId="0" applyFill="1" applyBorder="1" applyAlignment="1">
      <alignment horizontal="left" vertical="center"/>
      <protection locked="0"/>
    </xf>
    <xf numFmtId="0" fontId="15" fillId="0" borderId="10" xfId="0" applyFont="1" applyFill="1" applyBorder="1" applyAlignment="1">
      <alignment horizontal="left" vertical="center" wrapText="1"/>
      <protection locked="0"/>
    </xf>
    <xf numFmtId="0" fontId="0" fillId="0" borderId="11" xfId="0" applyFill="1" applyBorder="1" applyAlignment="1">
      <alignment horizontal="left" vertical="center" wrapText="1"/>
      <protection locked="0"/>
    </xf>
    <xf numFmtId="0" fontId="0" fillId="0" borderId="12" xfId="0" applyFill="1" applyBorder="1" applyAlignment="1">
      <alignment horizontal="left" vertical="center" wrapText="1"/>
      <protection locked="0"/>
    </xf>
    <xf numFmtId="164" fontId="0" fillId="0" borderId="10" xfId="0" applyNumberFormat="1" applyFont="1" applyFill="1" applyBorder="1" applyAlignment="1">
      <alignment horizontal="right" vertical="center"/>
      <protection locked="0"/>
    </xf>
    <xf numFmtId="164" fontId="0" fillId="0" borderId="12" xfId="0" applyNumberFormat="1" applyFont="1" applyFill="1" applyBorder="1" applyAlignment="1">
      <alignment horizontal="right" vertical="center"/>
      <protection locked="0"/>
    </xf>
    <xf numFmtId="164" fontId="0" fillId="0" borderId="11" xfId="0" applyNumberFormat="1" applyFont="1" applyFill="1" applyBorder="1" applyAlignment="1">
      <alignment horizontal="right" vertical="center"/>
      <protection locked="0"/>
    </xf>
    <xf numFmtId="0" fontId="12" fillId="0" borderId="10" xfId="0" applyFont="1" applyFill="1" applyBorder="1" applyAlignment="1">
      <alignment horizontal="left" vertical="center" wrapText="1"/>
      <protection locked="0"/>
    </xf>
    <xf numFmtId="0" fontId="12" fillId="0" borderId="11" xfId="0" applyFont="1" applyFill="1" applyBorder="1" applyAlignment="1">
      <alignment horizontal="left" vertical="center" wrapText="1"/>
      <protection locked="0"/>
    </xf>
    <xf numFmtId="0" fontId="12" fillId="0" borderId="12" xfId="0" applyFont="1" applyFill="1" applyBorder="1" applyAlignment="1">
      <alignment horizontal="left" vertical="center" wrapText="1"/>
      <protection locked="0"/>
    </xf>
    <xf numFmtId="164" fontId="12" fillId="0" borderId="10" xfId="0" applyNumberFormat="1" applyFont="1" applyFill="1" applyBorder="1" applyAlignment="1">
      <alignment horizontal="right" vertical="center"/>
      <protection locked="0"/>
    </xf>
    <xf numFmtId="164" fontId="12" fillId="0" borderId="12" xfId="0" applyNumberFormat="1" applyFont="1" applyFill="1" applyBorder="1" applyAlignment="1">
      <alignment horizontal="right" vertical="center"/>
      <protection locked="0"/>
    </xf>
    <xf numFmtId="164" fontId="12" fillId="0" borderId="11" xfId="0" applyNumberFormat="1" applyFont="1" applyFill="1" applyBorder="1" applyAlignment="1">
      <alignment horizontal="right" vertical="center"/>
      <protection locked="0"/>
    </xf>
    <xf numFmtId="0" fontId="15" fillId="0" borderId="17" xfId="0" applyFont="1" applyFill="1" applyBorder="1" applyAlignment="1">
      <alignment horizontal="left" vertical="center" wrapText="1"/>
      <protection locked="0"/>
    </xf>
    <xf numFmtId="164" fontId="0" fillId="0" borderId="17" xfId="0" applyNumberFormat="1" applyFont="1" applyFill="1" applyBorder="1" applyAlignment="1">
      <alignment horizontal="right" vertical="center"/>
      <protection locked="0"/>
    </xf>
    <xf numFmtId="0" fontId="15" fillId="0" borderId="17" xfId="0" applyFont="1" applyFill="1" applyBorder="1" applyAlignment="1">
      <alignment horizontal="left" vertical="center"/>
      <protection locked="0"/>
    </xf>
    <xf numFmtId="164" fontId="15" fillId="0" borderId="17" xfId="0" applyNumberFormat="1" applyFont="1" applyFill="1" applyBorder="1" applyAlignment="1">
      <alignment horizontal="right" vertical="center"/>
      <protection locked="0"/>
    </xf>
    <xf numFmtId="0" fontId="0" fillId="0" borderId="10" xfId="0" applyFill="1" applyBorder="1" applyAlignment="1">
      <alignment horizontal="left" vertical="center" wrapText="1"/>
      <protection locked="0"/>
    </xf>
    <xf numFmtId="0" fontId="15" fillId="0" borderId="11" xfId="0" applyFont="1" applyFill="1" applyBorder="1" applyAlignment="1">
      <alignment horizontal="left" vertical="center" wrapText="1"/>
      <protection locked="0"/>
    </xf>
    <xf numFmtId="0" fontId="15" fillId="0" borderId="12" xfId="0" applyFont="1" applyFill="1" applyBorder="1" applyAlignment="1">
      <alignment horizontal="left" vertical="center" wrapText="1"/>
      <protection locked="0"/>
    </xf>
    <xf numFmtId="0" fontId="0" fillId="0" borderId="17" xfId="0" applyFill="1" applyBorder="1" applyAlignment="1">
      <alignment horizontal="left" vertical="center" wrapText="1"/>
      <protection locked="0"/>
    </xf>
    <xf numFmtId="166" fontId="4" fillId="0" borderId="0" xfId="0" applyNumberFormat="1" applyFont="1" applyFill="1" applyAlignment="1">
      <alignment horizontal="left" vertical="top"/>
      <protection locked="0"/>
    </xf>
    <xf numFmtId="0" fontId="0" fillId="0" borderId="0" xfId="0" applyFont="1" applyFill="1" applyAlignment="1">
      <alignment horizontal="left" vertical="center"/>
      <protection locked="0"/>
    </xf>
    <xf numFmtId="0" fontId="16" fillId="0" borderId="0" xfId="0" applyFont="1" applyFill="1" applyAlignment="1">
      <alignment horizontal="left" vertical="center"/>
      <protection locked="0"/>
    </xf>
    <xf numFmtId="0" fontId="4" fillId="0" borderId="11" xfId="0" applyFont="1" applyFill="1" applyBorder="1" applyAlignment="1">
      <alignment horizontal="center" vertical="center" wrapText="1"/>
      <protection locked="0"/>
    </xf>
    <xf numFmtId="0" fontId="0" fillId="0" borderId="11" xfId="0" applyFill="1" applyBorder="1" applyAlignment="1">
      <alignment horizontal="center" vertical="center" wrapText="1"/>
      <protection locked="0"/>
    </xf>
    <xf numFmtId="0" fontId="1" fillId="0" borderId="0" xfId="0" applyFont="1" applyFill="1" applyAlignment="1">
      <alignment horizontal="center" vertical="center"/>
      <protection locked="0"/>
    </xf>
    <xf numFmtId="0" fontId="2" fillId="0" borderId="0" xfId="0" applyFont="1" applyFill="1" applyAlignment="1">
      <alignment horizontal="left" vertical="center"/>
      <protection locked="0"/>
    </xf>
    <xf numFmtId="0" fontId="0" fillId="0" borderId="10" xfId="0" applyFont="1" applyFill="1" applyBorder="1" applyAlignment="1">
      <alignment horizontal="left" vertical="center" wrapText="1"/>
      <protection locked="0"/>
    </xf>
    <xf numFmtId="0" fontId="0" fillId="0" borderId="11" xfId="0" applyFont="1" applyFill="1" applyBorder="1" applyAlignment="1">
      <alignment horizontal="left" vertical="center" wrapText="1"/>
      <protection locked="0"/>
    </xf>
    <xf numFmtId="0" fontId="0" fillId="0" borderId="12" xfId="0" applyFont="1" applyFill="1" applyBorder="1" applyAlignment="1">
      <alignment horizontal="left" vertical="center" wrapText="1"/>
      <protection locked="0"/>
    </xf>
    <xf numFmtId="0" fontId="13" fillId="0" borderId="6" xfId="0" applyFont="1" applyFill="1" applyBorder="1" applyAlignment="1">
      <alignment horizontal="left" vertical="center" wrapText="1"/>
      <protection locked="0"/>
    </xf>
    <xf numFmtId="164" fontId="6" fillId="0" borderId="0" xfId="0" applyNumberFormat="1" applyFont="1" applyFill="1" applyAlignment="1">
      <alignment horizontal="right"/>
      <protection locked="0"/>
    </xf>
    <xf numFmtId="164" fontId="7" fillId="0" borderId="0" xfId="0" applyNumberFormat="1" applyFont="1" applyFill="1" applyAlignment="1">
      <alignment horizontal="right"/>
      <protection locked="0"/>
    </xf>
    <xf numFmtId="0" fontId="8" fillId="0" borderId="0" xfId="0" applyFont="1" applyFill="1" applyAlignment="1">
      <alignment horizontal="left"/>
      <protection locked="0"/>
    </xf>
    <xf numFmtId="164" fontId="9" fillId="0" borderId="0" xfId="0" applyNumberFormat="1" applyFont="1" applyFill="1" applyAlignment="1">
      <alignment horizontal="right"/>
      <protection locked="0"/>
    </xf>
    <xf numFmtId="164" fontId="14" fillId="0" borderId="0" xfId="0" applyNumberFormat="1" applyFont="1" applyFill="1" applyAlignment="1">
      <alignment horizontal="right"/>
      <protection locked="0"/>
    </xf>
    <xf numFmtId="0" fontId="15" fillId="0" borderId="0" xfId="0" applyFont="1" applyFill="1" applyAlignment="1">
      <alignment horizontal="left"/>
      <protection locked="0"/>
    </xf>
    <xf numFmtId="164" fontId="7" fillId="0" borderId="11" xfId="0" applyNumberFormat="1" applyFont="1" applyFill="1" applyBorder="1" applyAlignment="1">
      <alignment horizontal="right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00CC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CR210"/>
  <sheetViews>
    <sheetView showGridLines="0" tabSelected="1" view="pageBreakPreview" zoomScale="130" zoomScaleNormal="160" zoomScaleSheetLayoutView="130" workbookViewId="0">
      <pane ySplit="1" topLeftCell="A74" activePane="bottomLeft" state="frozenSplit"/>
      <selection pane="bottomLeft" activeCell="F2" sqref="F2"/>
    </sheetView>
  </sheetViews>
  <sheetFormatPr defaultColWidth="10.5" defaultRowHeight="14.25" customHeight="1" x14ac:dyDescent="0.3"/>
  <cols>
    <col min="1" max="1" width="2.83203125" style="19" hidden="1" customWidth="1"/>
    <col min="2" max="2" width="3.33203125" style="19" hidden="1" customWidth="1"/>
    <col min="3" max="3" width="7.1640625" style="19" customWidth="1"/>
    <col min="4" max="4" width="4.33203125" style="19" customWidth="1"/>
    <col min="5" max="5" width="17.1640625" style="19" customWidth="1"/>
    <col min="6" max="7" width="11.1640625" style="19" customWidth="1"/>
    <col min="8" max="8" width="12.5" style="19" customWidth="1"/>
    <col min="9" max="9" width="8.6640625" style="19" customWidth="1"/>
    <col min="10" max="10" width="5.1640625" style="19" customWidth="1"/>
    <col min="11" max="11" width="11.5" style="19" customWidth="1"/>
    <col min="12" max="12" width="12" style="19" customWidth="1"/>
    <col min="13" max="13" width="13" style="19" customWidth="1"/>
    <col min="14" max="14" width="6" style="19" customWidth="1"/>
    <col min="15" max="15" width="2" style="19" customWidth="1"/>
    <col min="16" max="16" width="1.83203125" style="19" customWidth="1"/>
    <col min="17" max="17" width="12.5" style="19" customWidth="1"/>
    <col min="18" max="18" width="14.6640625" style="19" customWidth="1"/>
    <col min="19" max="19" width="8.1640625" style="2" hidden="1" customWidth="1"/>
    <col min="20" max="20" width="29.6640625" style="25" hidden="1" customWidth="1"/>
    <col min="21" max="21" width="16.33203125" style="2" hidden="1" customWidth="1"/>
    <col min="22" max="22" width="12.33203125" style="2" hidden="1" customWidth="1"/>
    <col min="23" max="23" width="16.33203125" style="2" hidden="1" customWidth="1"/>
    <col min="24" max="24" width="12.1640625" style="2" hidden="1" customWidth="1"/>
    <col min="25" max="25" width="15" style="2" hidden="1" customWidth="1"/>
    <col min="26" max="26" width="11" style="2" hidden="1" customWidth="1"/>
    <col min="27" max="27" width="15" style="2" hidden="1" customWidth="1"/>
    <col min="28" max="28" width="16.33203125" style="2" hidden="1" customWidth="1"/>
    <col min="29" max="29" width="11" style="2" hidden="1" customWidth="1"/>
    <col min="30" max="30" width="15" style="2" hidden="1" customWidth="1"/>
    <col min="31" max="31" width="16.33203125" style="2" hidden="1" customWidth="1"/>
    <col min="32" max="43" width="10.5" style="1" hidden="1" customWidth="1"/>
    <col min="44" max="65" width="10.5" style="2" hidden="1" customWidth="1"/>
    <col min="66" max="96" width="10.5" style="1" hidden="1" customWidth="1"/>
    <col min="97" max="167" width="10.5" style="1" customWidth="1"/>
    <col min="168" max="168" width="10.5" style="1"/>
    <col min="169" max="479" width="0" style="1" hidden="1" customWidth="1"/>
    <col min="480" max="482" width="10.5" style="1"/>
    <col min="483" max="545" width="0" style="1" hidden="1" customWidth="1"/>
    <col min="546" max="552" width="10.5" style="1"/>
    <col min="553" max="952" width="0" style="1" hidden="1" customWidth="1"/>
    <col min="953" max="954" width="10.5" style="1"/>
    <col min="955" max="955" width="10.5" style="1" customWidth="1"/>
    <col min="956" max="16384" width="10.5" style="1"/>
  </cols>
  <sheetData>
    <row r="3" spans="1:63" s="3" customFormat="1" ht="7.5" customHeight="1" x14ac:dyDescent="0.3">
      <c r="A3" s="34"/>
      <c r="B3" s="22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4"/>
      <c r="T3" s="26"/>
    </row>
    <row r="4" spans="1:63" s="3" customFormat="1" ht="37.5" customHeight="1" x14ac:dyDescent="0.3">
      <c r="A4" s="34"/>
      <c r="B4" s="20"/>
      <c r="C4" s="137" t="s">
        <v>20</v>
      </c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4"/>
      <c r="T4" s="26"/>
    </row>
    <row r="5" spans="1:63" s="3" customFormat="1" ht="7.5" customHeight="1" x14ac:dyDescent="0.3">
      <c r="A5" s="34"/>
      <c r="B5" s="20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4"/>
      <c r="T5" s="26"/>
    </row>
    <row r="6" spans="1:63" s="3" customFormat="1" ht="15" customHeight="1" x14ac:dyDescent="0.3">
      <c r="A6" s="34"/>
      <c r="B6" s="20"/>
      <c r="C6" s="64" t="s">
        <v>0</v>
      </c>
      <c r="D6" s="34"/>
      <c r="E6" s="34"/>
      <c r="F6" s="138" t="s">
        <v>407</v>
      </c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34"/>
      <c r="S6" s="4"/>
      <c r="T6" s="26"/>
    </row>
    <row r="7" spans="1:63" s="3" customFormat="1" ht="7.5" customHeight="1" x14ac:dyDescent="0.3">
      <c r="A7" s="34"/>
      <c r="B7" s="20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4"/>
      <c r="T7" s="26"/>
    </row>
    <row r="8" spans="1:63" s="3" customFormat="1" ht="18.75" customHeight="1" x14ac:dyDescent="0.3">
      <c r="A8" s="34"/>
      <c r="B8" s="20"/>
      <c r="C8" s="65" t="s">
        <v>2</v>
      </c>
      <c r="D8" s="34"/>
      <c r="E8" s="34"/>
      <c r="F8" s="81" t="s">
        <v>324</v>
      </c>
      <c r="G8" s="34"/>
      <c r="H8" s="34"/>
      <c r="I8" s="34"/>
      <c r="J8" s="34"/>
      <c r="K8" s="65" t="s">
        <v>3</v>
      </c>
      <c r="L8" s="34"/>
      <c r="M8" s="132">
        <v>43581</v>
      </c>
      <c r="N8" s="133"/>
      <c r="O8" s="133"/>
      <c r="P8" s="133"/>
      <c r="Q8" s="34"/>
      <c r="R8" s="34"/>
      <c r="S8" s="4"/>
      <c r="T8" s="26"/>
    </row>
    <row r="9" spans="1:63" s="3" customFormat="1" ht="7.5" customHeight="1" x14ac:dyDescent="0.3">
      <c r="A9" s="34"/>
      <c r="B9" s="20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4"/>
      <c r="T9" s="26"/>
    </row>
    <row r="10" spans="1:63" s="3" customFormat="1" ht="15.75" customHeight="1" x14ac:dyDescent="0.3">
      <c r="A10" s="34"/>
      <c r="B10" s="20"/>
      <c r="C10" s="65" t="s">
        <v>4</v>
      </c>
      <c r="D10" s="34"/>
      <c r="E10" s="34"/>
      <c r="F10" s="81" t="s">
        <v>408</v>
      </c>
      <c r="G10" s="34"/>
      <c r="H10" s="34"/>
      <c r="I10" s="34"/>
      <c r="J10" s="34"/>
      <c r="K10" s="65" t="s">
        <v>6</v>
      </c>
      <c r="L10" s="34"/>
      <c r="M10" s="134" t="s">
        <v>72</v>
      </c>
      <c r="N10" s="133"/>
      <c r="O10" s="133"/>
      <c r="P10" s="133"/>
      <c r="Q10" s="133"/>
      <c r="R10" s="34"/>
      <c r="S10" s="4"/>
      <c r="T10" s="26"/>
    </row>
    <row r="11" spans="1:63" s="3" customFormat="1" ht="15" customHeight="1" x14ac:dyDescent="0.3">
      <c r="A11" s="34"/>
      <c r="B11" s="20"/>
      <c r="C11" s="65" t="s">
        <v>5</v>
      </c>
      <c r="D11" s="34"/>
      <c r="E11" s="34"/>
      <c r="F11" s="66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4"/>
      <c r="T11" s="26"/>
    </row>
    <row r="12" spans="1:63" s="3" customFormat="1" ht="11.25" customHeight="1" x14ac:dyDescent="0.3">
      <c r="A12" s="34"/>
      <c r="B12" s="20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4"/>
      <c r="T12" s="26"/>
    </row>
    <row r="13" spans="1:63" s="8" customFormat="1" ht="30" customHeight="1" x14ac:dyDescent="0.3">
      <c r="A13" s="69"/>
      <c r="B13" s="23"/>
      <c r="C13" s="70" t="s">
        <v>21</v>
      </c>
      <c r="D13" s="71" t="s">
        <v>10</v>
      </c>
      <c r="E13" s="71" t="s">
        <v>9</v>
      </c>
      <c r="F13" s="135" t="s">
        <v>22</v>
      </c>
      <c r="G13" s="136"/>
      <c r="H13" s="136"/>
      <c r="I13" s="136"/>
      <c r="J13" s="71" t="s">
        <v>23</v>
      </c>
      <c r="K13" s="71" t="s">
        <v>24</v>
      </c>
      <c r="L13" s="135" t="s">
        <v>25</v>
      </c>
      <c r="M13" s="136"/>
      <c r="N13" s="135" t="s">
        <v>26</v>
      </c>
      <c r="O13" s="136"/>
      <c r="P13" s="136"/>
      <c r="Q13" s="136"/>
      <c r="R13" s="72" t="s">
        <v>27</v>
      </c>
      <c r="S13" s="9"/>
      <c r="T13" s="28" t="s">
        <v>28</v>
      </c>
      <c r="U13" s="6" t="s">
        <v>7</v>
      </c>
      <c r="V13" s="6" t="s">
        <v>29</v>
      </c>
      <c r="W13" s="6" t="s">
        <v>30</v>
      </c>
      <c r="X13" s="6" t="s">
        <v>31</v>
      </c>
      <c r="Y13" s="6" t="s">
        <v>32</v>
      </c>
      <c r="Z13" s="6" t="s">
        <v>33</v>
      </c>
      <c r="AA13" s="7" t="s">
        <v>34</v>
      </c>
    </row>
    <row r="14" spans="1:63" s="3" customFormat="1" ht="30" customHeight="1" x14ac:dyDescent="0.35">
      <c r="A14" s="34"/>
      <c r="B14" s="20"/>
      <c r="C14" s="73" t="s">
        <v>14</v>
      </c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143"/>
      <c r="O14" s="133"/>
      <c r="P14" s="133"/>
      <c r="Q14" s="133"/>
      <c r="R14" s="34"/>
      <c r="S14" s="4"/>
      <c r="T14" s="27">
        <f>SUM(T17:T205)</f>
        <v>0</v>
      </c>
      <c r="U14" s="5"/>
      <c r="V14" s="5"/>
      <c r="W14" s="10" t="e">
        <f>$W$15+$W$197</f>
        <v>#REF!</v>
      </c>
      <c r="X14" s="5"/>
      <c r="Y14" s="10" t="e">
        <f>$Y$15+$Y$197</f>
        <v>#REF!</v>
      </c>
      <c r="Z14" s="5"/>
      <c r="AA14" s="11" t="e">
        <f>$AA$15+$AA$197</f>
        <v>#REF!</v>
      </c>
      <c r="AT14" s="3" t="s">
        <v>11</v>
      </c>
      <c r="AU14" s="3" t="s">
        <v>15</v>
      </c>
      <c r="BK14" s="12" t="e">
        <f>$BK$15+$BK$197</f>
        <v>#REF!</v>
      </c>
    </row>
    <row r="15" spans="1:63" s="13" customFormat="1" ht="37.5" customHeight="1" x14ac:dyDescent="0.35">
      <c r="A15" s="52"/>
      <c r="B15" s="24"/>
      <c r="C15" s="74"/>
      <c r="D15" s="75" t="s">
        <v>16</v>
      </c>
      <c r="E15" s="52"/>
      <c r="F15" s="52"/>
      <c r="G15" s="52"/>
      <c r="H15" s="52"/>
      <c r="I15" s="52"/>
      <c r="J15" s="52"/>
      <c r="K15" s="52"/>
      <c r="L15" s="52"/>
      <c r="M15" s="52"/>
      <c r="N15" s="144"/>
      <c r="O15" s="145"/>
      <c r="P15" s="145"/>
      <c r="Q15" s="145"/>
      <c r="R15" s="52"/>
      <c r="S15" s="14"/>
      <c r="T15" s="27"/>
      <c r="W15" s="16" t="e">
        <f>$W$16+$W$27</f>
        <v>#REF!</v>
      </c>
      <c r="Y15" s="16" t="e">
        <f>$Y$16+$Y$27</f>
        <v>#REF!</v>
      </c>
      <c r="AA15" s="17" t="e">
        <f>$AA$16+$AA$27</f>
        <v>#REF!</v>
      </c>
      <c r="AR15" s="15" t="s">
        <v>13</v>
      </c>
      <c r="AT15" s="15" t="s">
        <v>11</v>
      </c>
      <c r="AU15" s="15" t="s">
        <v>12</v>
      </c>
      <c r="AY15" s="15" t="s">
        <v>35</v>
      </c>
      <c r="BK15" s="18" t="e">
        <f>$BK$16+$BK$27</f>
        <v>#REF!</v>
      </c>
    </row>
    <row r="16" spans="1:63" s="13" customFormat="1" ht="21" customHeight="1" x14ac:dyDescent="0.3">
      <c r="A16" s="52"/>
      <c r="B16" s="24"/>
      <c r="C16" s="74"/>
      <c r="D16" s="76" t="s">
        <v>17</v>
      </c>
      <c r="E16" s="52"/>
      <c r="F16" s="52"/>
      <c r="G16" s="52"/>
      <c r="H16" s="52"/>
      <c r="I16" s="52"/>
      <c r="J16" s="52"/>
      <c r="K16" s="52"/>
      <c r="L16" s="52"/>
      <c r="M16" s="52"/>
      <c r="N16" s="146"/>
      <c r="O16" s="145"/>
      <c r="P16" s="145"/>
      <c r="Q16" s="145"/>
      <c r="R16" s="52"/>
      <c r="S16" s="14"/>
      <c r="T16" s="27"/>
      <c r="W16" s="16" t="e">
        <f>SUM(#REF!)</f>
        <v>#REF!</v>
      </c>
      <c r="Y16" s="16" t="e">
        <f>SUM(#REF!)</f>
        <v>#REF!</v>
      </c>
      <c r="AA16" s="17" t="e">
        <f>SUM(#REF!)</f>
        <v>#REF!</v>
      </c>
      <c r="AR16" s="15" t="s">
        <v>13</v>
      </c>
      <c r="AT16" s="15" t="s">
        <v>11</v>
      </c>
      <c r="AU16" s="15" t="s">
        <v>1</v>
      </c>
      <c r="AY16" s="15" t="s">
        <v>35</v>
      </c>
      <c r="BK16" s="18" t="e">
        <f>SUM(#REF!)</f>
        <v>#REF!</v>
      </c>
    </row>
    <row r="17" spans="2:65" s="80" customFormat="1" ht="27" customHeight="1" x14ac:dyDescent="0.3">
      <c r="B17" s="20"/>
      <c r="C17" s="29" t="s">
        <v>273</v>
      </c>
      <c r="D17" s="30" t="s">
        <v>36</v>
      </c>
      <c r="E17" s="41" t="s">
        <v>280</v>
      </c>
      <c r="F17" s="124" t="s">
        <v>279</v>
      </c>
      <c r="G17" s="111"/>
      <c r="H17" s="111"/>
      <c r="I17" s="111"/>
      <c r="J17" s="43" t="s">
        <v>37</v>
      </c>
      <c r="K17" s="46">
        <v>8</v>
      </c>
      <c r="L17" s="125"/>
      <c r="M17" s="111"/>
      <c r="N17" s="125"/>
      <c r="O17" s="111"/>
      <c r="P17" s="111"/>
      <c r="Q17" s="111"/>
      <c r="R17" s="56"/>
      <c r="S17" s="20"/>
      <c r="T17" s="85">
        <f t="shared" ref="T17:T26" si="0">SUM(N17:S17)</f>
        <v>0</v>
      </c>
      <c r="U17" s="86" t="s">
        <v>8</v>
      </c>
      <c r="X17" s="87">
        <v>1E-4</v>
      </c>
      <c r="Y17" s="87" t="e">
        <f>#REF!*#REF!</f>
        <v>#REF!</v>
      </c>
      <c r="Z17" s="87">
        <v>0</v>
      </c>
      <c r="AA17" s="88" t="e">
        <f>#REF!*#REF!</f>
        <v>#REF!</v>
      </c>
      <c r="AR17" s="82" t="s">
        <v>38</v>
      </c>
      <c r="AT17" s="82" t="s">
        <v>36</v>
      </c>
      <c r="AU17" s="82" t="s">
        <v>13</v>
      </c>
      <c r="AY17" s="80" t="s">
        <v>35</v>
      </c>
      <c r="BE17" s="89" t="e">
        <f>IF(#REF!="základní",#REF!,0)</f>
        <v>#REF!</v>
      </c>
      <c r="BF17" s="89" t="e">
        <f>IF(#REF!="snížená",#REF!,0)</f>
        <v>#REF!</v>
      </c>
      <c r="BG17" s="89" t="e">
        <f>IF(#REF!="zákl. přenesená",#REF!,0)</f>
        <v>#REF!</v>
      </c>
      <c r="BH17" s="89" t="e">
        <f>IF(#REF!="sníž. přenesená",#REF!,0)</f>
        <v>#REF!</v>
      </c>
      <c r="BI17" s="89" t="e">
        <f>IF(#REF!="nulová",#REF!,0)</f>
        <v>#REF!</v>
      </c>
      <c r="BJ17" s="82" t="s">
        <v>1</v>
      </c>
      <c r="BK17" s="89" t="e">
        <f>ROUND(#REF!*#REF!,2)</f>
        <v>#REF!</v>
      </c>
      <c r="BL17" s="82" t="s">
        <v>38</v>
      </c>
      <c r="BM17" s="82" t="s">
        <v>41</v>
      </c>
    </row>
    <row r="18" spans="2:65" s="80" customFormat="1" ht="39" customHeight="1" x14ac:dyDescent="0.3">
      <c r="B18" s="20"/>
      <c r="C18" s="35" t="s">
        <v>281</v>
      </c>
      <c r="D18" s="36" t="s">
        <v>39</v>
      </c>
      <c r="E18" s="44"/>
      <c r="F18" s="107" t="s">
        <v>272</v>
      </c>
      <c r="G18" s="108"/>
      <c r="H18" s="108"/>
      <c r="I18" s="108"/>
      <c r="J18" s="38" t="s">
        <v>37</v>
      </c>
      <c r="K18" s="45">
        <v>8</v>
      </c>
      <c r="L18" s="110"/>
      <c r="M18" s="108"/>
      <c r="N18" s="110"/>
      <c r="O18" s="111"/>
      <c r="P18" s="111"/>
      <c r="Q18" s="111"/>
      <c r="R18" s="40"/>
      <c r="S18" s="20"/>
      <c r="T18" s="85">
        <f t="shared" si="0"/>
        <v>0</v>
      </c>
      <c r="U18" s="86" t="s">
        <v>8</v>
      </c>
      <c r="X18" s="87">
        <v>2.5999999999999999E-3</v>
      </c>
      <c r="Y18" s="87" t="e">
        <f>#REF!*#REF!</f>
        <v>#REF!</v>
      </c>
      <c r="Z18" s="87">
        <v>0</v>
      </c>
      <c r="AA18" s="88" t="e">
        <f>#REF!*#REF!</f>
        <v>#REF!</v>
      </c>
      <c r="AR18" s="82" t="s">
        <v>40</v>
      </c>
      <c r="AT18" s="82" t="s">
        <v>39</v>
      </c>
      <c r="AU18" s="82" t="s">
        <v>13</v>
      </c>
      <c r="AY18" s="80" t="s">
        <v>35</v>
      </c>
      <c r="BE18" s="89" t="e">
        <f>IF(#REF!="základní",#REF!,0)</f>
        <v>#REF!</v>
      </c>
      <c r="BF18" s="89" t="e">
        <f>IF(#REF!="snížená",#REF!,0)</f>
        <v>#REF!</v>
      </c>
      <c r="BG18" s="89" t="e">
        <f>IF(#REF!="zákl. přenesená",#REF!,0)</f>
        <v>#REF!</v>
      </c>
      <c r="BH18" s="89" t="e">
        <f>IF(#REF!="sníž. přenesená",#REF!,0)</f>
        <v>#REF!</v>
      </c>
      <c r="BI18" s="89" t="e">
        <f>IF(#REF!="nulová",#REF!,0)</f>
        <v>#REF!</v>
      </c>
      <c r="BJ18" s="82" t="s">
        <v>1</v>
      </c>
      <c r="BK18" s="89" t="e">
        <f>ROUND(#REF!*#REF!,2)</f>
        <v>#REF!</v>
      </c>
      <c r="BL18" s="82" t="s">
        <v>38</v>
      </c>
      <c r="BM18" s="82" t="s">
        <v>42</v>
      </c>
    </row>
    <row r="19" spans="2:65" s="80" customFormat="1" ht="27" customHeight="1" x14ac:dyDescent="0.3">
      <c r="B19" s="20"/>
      <c r="C19" s="29" t="s">
        <v>274</v>
      </c>
      <c r="D19" s="30" t="s">
        <v>36</v>
      </c>
      <c r="E19" s="41" t="s">
        <v>280</v>
      </c>
      <c r="F19" s="124" t="s">
        <v>279</v>
      </c>
      <c r="G19" s="111"/>
      <c r="H19" s="111"/>
      <c r="I19" s="111"/>
      <c r="J19" s="43" t="s">
        <v>37</v>
      </c>
      <c r="K19" s="46">
        <v>47</v>
      </c>
      <c r="L19" s="125"/>
      <c r="M19" s="111"/>
      <c r="N19" s="125"/>
      <c r="O19" s="111"/>
      <c r="P19" s="111"/>
      <c r="Q19" s="111"/>
      <c r="R19" s="56"/>
      <c r="S19" s="20"/>
      <c r="T19" s="85">
        <f t="shared" si="0"/>
        <v>0</v>
      </c>
      <c r="U19" s="86" t="s">
        <v>8</v>
      </c>
      <c r="X19" s="87">
        <v>1E-4</v>
      </c>
      <c r="Y19" s="87" t="e">
        <f>#REF!*#REF!</f>
        <v>#REF!</v>
      </c>
      <c r="Z19" s="87">
        <v>0</v>
      </c>
      <c r="AA19" s="88" t="e">
        <f>#REF!*#REF!</f>
        <v>#REF!</v>
      </c>
      <c r="AR19" s="82" t="s">
        <v>38</v>
      </c>
      <c r="AT19" s="82" t="s">
        <v>36</v>
      </c>
      <c r="AU19" s="82" t="s">
        <v>13</v>
      </c>
      <c r="AY19" s="80" t="s">
        <v>35</v>
      </c>
      <c r="BE19" s="89" t="e">
        <f>IF(#REF!="základní",#REF!,0)</f>
        <v>#REF!</v>
      </c>
      <c r="BF19" s="89" t="e">
        <f>IF(#REF!="snížená",#REF!,0)</f>
        <v>#REF!</v>
      </c>
      <c r="BG19" s="89" t="e">
        <f>IF(#REF!="zákl. přenesená",#REF!,0)</f>
        <v>#REF!</v>
      </c>
      <c r="BH19" s="89" t="e">
        <f>IF(#REF!="sníž. přenesená",#REF!,0)</f>
        <v>#REF!</v>
      </c>
      <c r="BI19" s="89" t="e">
        <f>IF(#REF!="nulová",#REF!,0)</f>
        <v>#REF!</v>
      </c>
      <c r="BJ19" s="82" t="s">
        <v>1</v>
      </c>
      <c r="BK19" s="89" t="e">
        <f>ROUND(#REF!*#REF!,2)</f>
        <v>#REF!</v>
      </c>
      <c r="BL19" s="82" t="s">
        <v>38</v>
      </c>
      <c r="BM19" s="82" t="s">
        <v>41</v>
      </c>
    </row>
    <row r="20" spans="2:65" s="80" customFormat="1" ht="39" customHeight="1" x14ac:dyDescent="0.3">
      <c r="B20" s="20"/>
      <c r="C20" s="35" t="s">
        <v>282</v>
      </c>
      <c r="D20" s="36" t="s">
        <v>39</v>
      </c>
      <c r="E20" s="44"/>
      <c r="F20" s="107" t="s">
        <v>275</v>
      </c>
      <c r="G20" s="108"/>
      <c r="H20" s="108"/>
      <c r="I20" s="108"/>
      <c r="J20" s="38" t="s">
        <v>37</v>
      </c>
      <c r="K20" s="45">
        <v>47</v>
      </c>
      <c r="L20" s="110"/>
      <c r="M20" s="108"/>
      <c r="N20" s="110"/>
      <c r="O20" s="111"/>
      <c r="P20" s="111"/>
      <c r="Q20" s="111"/>
      <c r="R20" s="40"/>
      <c r="S20" s="20"/>
      <c r="T20" s="85">
        <f t="shared" si="0"/>
        <v>0</v>
      </c>
      <c r="U20" s="86" t="s">
        <v>8</v>
      </c>
      <c r="X20" s="87">
        <v>2.5999999999999999E-3</v>
      </c>
      <c r="Y20" s="87" t="e">
        <f>#REF!*#REF!</f>
        <v>#REF!</v>
      </c>
      <c r="Z20" s="87">
        <v>0</v>
      </c>
      <c r="AA20" s="88" t="e">
        <f>#REF!*#REF!</f>
        <v>#REF!</v>
      </c>
      <c r="AR20" s="82" t="s">
        <v>40</v>
      </c>
      <c r="AT20" s="82" t="s">
        <v>39</v>
      </c>
      <c r="AU20" s="82" t="s">
        <v>13</v>
      </c>
      <c r="AY20" s="80" t="s">
        <v>35</v>
      </c>
      <c r="BE20" s="89" t="e">
        <f>IF(#REF!="základní",#REF!,0)</f>
        <v>#REF!</v>
      </c>
      <c r="BF20" s="89" t="e">
        <f>IF(#REF!="snížená",#REF!,0)</f>
        <v>#REF!</v>
      </c>
      <c r="BG20" s="89" t="e">
        <f>IF(#REF!="zákl. přenesená",#REF!,0)</f>
        <v>#REF!</v>
      </c>
      <c r="BH20" s="89" t="e">
        <f>IF(#REF!="sníž. přenesená",#REF!,0)</f>
        <v>#REF!</v>
      </c>
      <c r="BI20" s="89" t="e">
        <f>IF(#REF!="nulová",#REF!,0)</f>
        <v>#REF!</v>
      </c>
      <c r="BJ20" s="82" t="s">
        <v>1</v>
      </c>
      <c r="BK20" s="89" t="e">
        <f>ROUND(#REF!*#REF!,2)</f>
        <v>#REF!</v>
      </c>
      <c r="BL20" s="82" t="s">
        <v>38</v>
      </c>
      <c r="BM20" s="82" t="s">
        <v>42</v>
      </c>
    </row>
    <row r="21" spans="2:65" s="80" customFormat="1" ht="27" customHeight="1" x14ac:dyDescent="0.3">
      <c r="B21" s="20"/>
      <c r="C21" s="29" t="s">
        <v>276</v>
      </c>
      <c r="D21" s="30" t="s">
        <v>36</v>
      </c>
      <c r="E21" s="41" t="s">
        <v>280</v>
      </c>
      <c r="F21" s="124" t="s">
        <v>279</v>
      </c>
      <c r="G21" s="111"/>
      <c r="H21" s="111"/>
      <c r="I21" s="111"/>
      <c r="J21" s="43" t="s">
        <v>37</v>
      </c>
      <c r="K21" s="46">
        <v>37</v>
      </c>
      <c r="L21" s="125"/>
      <c r="M21" s="111"/>
      <c r="N21" s="125"/>
      <c r="O21" s="111"/>
      <c r="P21" s="111"/>
      <c r="Q21" s="111"/>
      <c r="R21" s="56"/>
      <c r="S21" s="20"/>
      <c r="T21" s="85">
        <f t="shared" si="0"/>
        <v>0</v>
      </c>
      <c r="U21" s="86" t="s">
        <v>8</v>
      </c>
      <c r="X21" s="87">
        <v>1E-4</v>
      </c>
      <c r="Y21" s="87" t="e">
        <f>#REF!*#REF!</f>
        <v>#REF!</v>
      </c>
      <c r="Z21" s="87">
        <v>0</v>
      </c>
      <c r="AA21" s="88" t="e">
        <f>#REF!*#REF!</f>
        <v>#REF!</v>
      </c>
      <c r="AR21" s="82" t="s">
        <v>38</v>
      </c>
      <c r="AT21" s="82" t="s">
        <v>36</v>
      </c>
      <c r="AU21" s="82" t="s">
        <v>13</v>
      </c>
      <c r="AY21" s="80" t="s">
        <v>35</v>
      </c>
      <c r="BE21" s="89" t="e">
        <f>IF(#REF!="základní",#REF!,0)</f>
        <v>#REF!</v>
      </c>
      <c r="BF21" s="89" t="e">
        <f>IF(#REF!="snížená",#REF!,0)</f>
        <v>#REF!</v>
      </c>
      <c r="BG21" s="89" t="e">
        <f>IF(#REF!="zákl. přenesená",#REF!,0)</f>
        <v>#REF!</v>
      </c>
      <c r="BH21" s="89" t="e">
        <f>IF(#REF!="sníž. přenesená",#REF!,0)</f>
        <v>#REF!</v>
      </c>
      <c r="BI21" s="89" t="e">
        <f>IF(#REF!="nulová",#REF!,0)</f>
        <v>#REF!</v>
      </c>
      <c r="BJ21" s="82" t="s">
        <v>1</v>
      </c>
      <c r="BK21" s="89" t="e">
        <f>ROUND(#REF!*#REF!,2)</f>
        <v>#REF!</v>
      </c>
      <c r="BL21" s="82" t="s">
        <v>38</v>
      </c>
      <c r="BM21" s="82" t="s">
        <v>41</v>
      </c>
    </row>
    <row r="22" spans="2:65" s="80" customFormat="1" ht="39" customHeight="1" x14ac:dyDescent="0.3">
      <c r="B22" s="20"/>
      <c r="C22" s="35" t="s">
        <v>283</v>
      </c>
      <c r="D22" s="36" t="s">
        <v>39</v>
      </c>
      <c r="E22" s="44"/>
      <c r="F22" s="107" t="s">
        <v>277</v>
      </c>
      <c r="G22" s="108"/>
      <c r="H22" s="108"/>
      <c r="I22" s="108"/>
      <c r="J22" s="38" t="s">
        <v>37</v>
      </c>
      <c r="K22" s="45">
        <v>37</v>
      </c>
      <c r="L22" s="110"/>
      <c r="M22" s="108"/>
      <c r="N22" s="110"/>
      <c r="O22" s="111"/>
      <c r="P22" s="111"/>
      <c r="Q22" s="111"/>
      <c r="R22" s="40"/>
      <c r="S22" s="20"/>
      <c r="T22" s="85">
        <f t="shared" si="0"/>
        <v>0</v>
      </c>
      <c r="U22" s="86" t="s">
        <v>8</v>
      </c>
      <c r="X22" s="87">
        <v>2.5999999999999999E-3</v>
      </c>
      <c r="Y22" s="87" t="e">
        <f>#REF!*#REF!</f>
        <v>#REF!</v>
      </c>
      <c r="Z22" s="87">
        <v>0</v>
      </c>
      <c r="AA22" s="88" t="e">
        <f>#REF!*#REF!</f>
        <v>#REF!</v>
      </c>
      <c r="AR22" s="82" t="s">
        <v>40</v>
      </c>
      <c r="AT22" s="82" t="s">
        <v>39</v>
      </c>
      <c r="AU22" s="82" t="s">
        <v>13</v>
      </c>
      <c r="AY22" s="80" t="s">
        <v>35</v>
      </c>
      <c r="BE22" s="89" t="e">
        <f>IF(#REF!="základní",#REF!,0)</f>
        <v>#REF!</v>
      </c>
      <c r="BF22" s="89" t="e">
        <f>IF(#REF!="snížená",#REF!,0)</f>
        <v>#REF!</v>
      </c>
      <c r="BG22" s="89" t="e">
        <f>IF(#REF!="zákl. přenesená",#REF!,0)</f>
        <v>#REF!</v>
      </c>
      <c r="BH22" s="89" t="e">
        <f>IF(#REF!="sníž. přenesená",#REF!,0)</f>
        <v>#REF!</v>
      </c>
      <c r="BI22" s="89" t="e">
        <f>IF(#REF!="nulová",#REF!,0)</f>
        <v>#REF!</v>
      </c>
      <c r="BJ22" s="82" t="s">
        <v>1</v>
      </c>
      <c r="BK22" s="89" t="e">
        <f>ROUND(#REF!*#REF!,2)</f>
        <v>#REF!</v>
      </c>
      <c r="BL22" s="82" t="s">
        <v>38</v>
      </c>
      <c r="BM22" s="82" t="s">
        <v>42</v>
      </c>
    </row>
    <row r="23" spans="2:65" s="80" customFormat="1" ht="27" customHeight="1" x14ac:dyDescent="0.3">
      <c r="B23" s="20"/>
      <c r="C23" s="29" t="s">
        <v>286</v>
      </c>
      <c r="D23" s="30" t="s">
        <v>36</v>
      </c>
      <c r="E23" s="41" t="s">
        <v>280</v>
      </c>
      <c r="F23" s="124" t="s">
        <v>279</v>
      </c>
      <c r="G23" s="111"/>
      <c r="H23" s="111"/>
      <c r="I23" s="111"/>
      <c r="J23" s="43" t="s">
        <v>37</v>
      </c>
      <c r="K23" s="46">
        <v>46</v>
      </c>
      <c r="L23" s="125"/>
      <c r="M23" s="111"/>
      <c r="N23" s="125"/>
      <c r="O23" s="111"/>
      <c r="P23" s="111"/>
      <c r="Q23" s="111"/>
      <c r="R23" s="56"/>
      <c r="S23" s="20"/>
      <c r="T23" s="85">
        <f t="shared" si="0"/>
        <v>0</v>
      </c>
      <c r="U23" s="86" t="s">
        <v>8</v>
      </c>
      <c r="X23" s="87">
        <v>1E-4</v>
      </c>
      <c r="Y23" s="87" t="e">
        <f>#REF!*#REF!</f>
        <v>#REF!</v>
      </c>
      <c r="Z23" s="87">
        <v>0</v>
      </c>
      <c r="AA23" s="88" t="e">
        <f>#REF!*#REF!</f>
        <v>#REF!</v>
      </c>
      <c r="AR23" s="82" t="s">
        <v>38</v>
      </c>
      <c r="AT23" s="82" t="s">
        <v>36</v>
      </c>
      <c r="AU23" s="82" t="s">
        <v>13</v>
      </c>
      <c r="AY23" s="80" t="s">
        <v>35</v>
      </c>
      <c r="BE23" s="89" t="e">
        <f>IF(#REF!="základní",#REF!,0)</f>
        <v>#REF!</v>
      </c>
      <c r="BF23" s="89" t="e">
        <f>IF(#REF!="snížená",#REF!,0)</f>
        <v>#REF!</v>
      </c>
      <c r="BG23" s="89" t="e">
        <f>IF(#REF!="zákl. přenesená",#REF!,0)</f>
        <v>#REF!</v>
      </c>
      <c r="BH23" s="89" t="e">
        <f>IF(#REF!="sníž. přenesená",#REF!,0)</f>
        <v>#REF!</v>
      </c>
      <c r="BI23" s="89" t="e">
        <f>IF(#REF!="nulová",#REF!,0)</f>
        <v>#REF!</v>
      </c>
      <c r="BJ23" s="82" t="s">
        <v>1</v>
      </c>
      <c r="BK23" s="89" t="e">
        <f>ROUND(#REF!*#REF!,2)</f>
        <v>#REF!</v>
      </c>
      <c r="BL23" s="82" t="s">
        <v>38</v>
      </c>
      <c r="BM23" s="82" t="s">
        <v>41</v>
      </c>
    </row>
    <row r="24" spans="2:65" s="80" customFormat="1" ht="39" customHeight="1" x14ac:dyDescent="0.3">
      <c r="B24" s="20"/>
      <c r="C24" s="35" t="s">
        <v>284</v>
      </c>
      <c r="D24" s="36" t="s">
        <v>39</v>
      </c>
      <c r="E24" s="44"/>
      <c r="F24" s="107" t="s">
        <v>278</v>
      </c>
      <c r="G24" s="108"/>
      <c r="H24" s="108"/>
      <c r="I24" s="108"/>
      <c r="J24" s="38" t="s">
        <v>37</v>
      </c>
      <c r="K24" s="45">
        <v>46</v>
      </c>
      <c r="L24" s="110"/>
      <c r="M24" s="108"/>
      <c r="N24" s="110"/>
      <c r="O24" s="111"/>
      <c r="P24" s="111"/>
      <c r="Q24" s="111"/>
      <c r="R24" s="40"/>
      <c r="S24" s="20"/>
      <c r="T24" s="85">
        <f t="shared" si="0"/>
        <v>0</v>
      </c>
      <c r="U24" s="86" t="s">
        <v>8</v>
      </c>
      <c r="X24" s="87">
        <v>2.5999999999999999E-3</v>
      </c>
      <c r="Y24" s="87" t="e">
        <f>#REF!*#REF!</f>
        <v>#REF!</v>
      </c>
      <c r="Z24" s="87">
        <v>0</v>
      </c>
      <c r="AA24" s="88" t="e">
        <f>#REF!*#REF!</f>
        <v>#REF!</v>
      </c>
      <c r="AR24" s="82" t="s">
        <v>40</v>
      </c>
      <c r="AT24" s="82" t="s">
        <v>39</v>
      </c>
      <c r="AU24" s="82" t="s">
        <v>13</v>
      </c>
      <c r="AY24" s="80" t="s">
        <v>35</v>
      </c>
      <c r="BE24" s="89" t="e">
        <f>IF(#REF!="základní",#REF!,0)</f>
        <v>#REF!</v>
      </c>
      <c r="BF24" s="89" t="e">
        <f>IF(#REF!="snížená",#REF!,0)</f>
        <v>#REF!</v>
      </c>
      <c r="BG24" s="89" t="e">
        <f>IF(#REF!="zákl. přenesená",#REF!,0)</f>
        <v>#REF!</v>
      </c>
      <c r="BH24" s="89" t="e">
        <f>IF(#REF!="sníž. přenesená",#REF!,0)</f>
        <v>#REF!</v>
      </c>
      <c r="BI24" s="89" t="e">
        <f>IF(#REF!="nulová",#REF!,0)</f>
        <v>#REF!</v>
      </c>
      <c r="BJ24" s="82" t="s">
        <v>1</v>
      </c>
      <c r="BK24" s="89" t="e">
        <f>ROUND(#REF!*#REF!,2)</f>
        <v>#REF!</v>
      </c>
      <c r="BL24" s="82" t="s">
        <v>38</v>
      </c>
      <c r="BM24" s="82" t="s">
        <v>42</v>
      </c>
    </row>
    <row r="25" spans="2:65" s="80" customFormat="1" ht="27" customHeight="1" x14ac:dyDescent="0.3">
      <c r="B25" s="20"/>
      <c r="C25" s="29" t="s">
        <v>286</v>
      </c>
      <c r="D25" s="30" t="s">
        <v>36</v>
      </c>
      <c r="E25" s="41" t="s">
        <v>440</v>
      </c>
      <c r="F25" s="124" t="s">
        <v>441</v>
      </c>
      <c r="G25" s="111"/>
      <c r="H25" s="111"/>
      <c r="I25" s="111"/>
      <c r="J25" s="43" t="s">
        <v>37</v>
      </c>
      <c r="K25" s="46">
        <v>20</v>
      </c>
      <c r="L25" s="125"/>
      <c r="M25" s="111"/>
      <c r="N25" s="125"/>
      <c r="O25" s="111"/>
      <c r="P25" s="111"/>
      <c r="Q25" s="111"/>
      <c r="R25" s="56"/>
      <c r="S25" s="20"/>
      <c r="T25" s="85">
        <f t="shared" si="0"/>
        <v>0</v>
      </c>
      <c r="U25" s="86" t="s">
        <v>8</v>
      </c>
      <c r="X25" s="87">
        <v>1E-4</v>
      </c>
      <c r="Y25" s="87" t="e">
        <f>#REF!*#REF!</f>
        <v>#REF!</v>
      </c>
      <c r="Z25" s="87">
        <v>0</v>
      </c>
      <c r="AA25" s="88" t="e">
        <f>#REF!*#REF!</f>
        <v>#REF!</v>
      </c>
      <c r="AR25" s="82" t="s">
        <v>38</v>
      </c>
      <c r="AT25" s="82" t="s">
        <v>36</v>
      </c>
      <c r="AU25" s="82" t="s">
        <v>13</v>
      </c>
      <c r="AY25" s="80" t="s">
        <v>35</v>
      </c>
      <c r="BE25" s="89" t="e">
        <f>IF(#REF!="základní",#REF!,0)</f>
        <v>#REF!</v>
      </c>
      <c r="BF25" s="89" t="e">
        <f>IF(#REF!="snížená",#REF!,0)</f>
        <v>#REF!</v>
      </c>
      <c r="BG25" s="89" t="e">
        <f>IF(#REF!="zákl. přenesená",#REF!,0)</f>
        <v>#REF!</v>
      </c>
      <c r="BH25" s="89" t="e">
        <f>IF(#REF!="sníž. přenesená",#REF!,0)</f>
        <v>#REF!</v>
      </c>
      <c r="BI25" s="89" t="e">
        <f>IF(#REF!="nulová",#REF!,0)</f>
        <v>#REF!</v>
      </c>
      <c r="BJ25" s="82" t="s">
        <v>1</v>
      </c>
      <c r="BK25" s="89" t="e">
        <f>ROUND(#REF!*#REF!,2)</f>
        <v>#REF!</v>
      </c>
      <c r="BL25" s="82" t="s">
        <v>38</v>
      </c>
      <c r="BM25" s="82" t="s">
        <v>41</v>
      </c>
    </row>
    <row r="26" spans="2:65" s="80" customFormat="1" ht="39" customHeight="1" x14ac:dyDescent="0.3">
      <c r="B26" s="20"/>
      <c r="C26" s="35" t="s">
        <v>285</v>
      </c>
      <c r="D26" s="36" t="s">
        <v>39</v>
      </c>
      <c r="E26" s="44"/>
      <c r="F26" s="107" t="s">
        <v>442</v>
      </c>
      <c r="G26" s="108"/>
      <c r="H26" s="108"/>
      <c r="I26" s="108"/>
      <c r="J26" s="38" t="s">
        <v>37</v>
      </c>
      <c r="K26" s="45">
        <v>20</v>
      </c>
      <c r="L26" s="110"/>
      <c r="M26" s="108"/>
      <c r="N26" s="110"/>
      <c r="O26" s="111"/>
      <c r="P26" s="111"/>
      <c r="Q26" s="111"/>
      <c r="R26" s="40"/>
      <c r="S26" s="20"/>
      <c r="T26" s="85">
        <f t="shared" si="0"/>
        <v>0</v>
      </c>
      <c r="U26" s="86" t="s">
        <v>8</v>
      </c>
      <c r="X26" s="87">
        <v>2.5999999999999999E-3</v>
      </c>
      <c r="Y26" s="87" t="e">
        <f>#REF!*#REF!</f>
        <v>#REF!</v>
      </c>
      <c r="Z26" s="87">
        <v>0</v>
      </c>
      <c r="AA26" s="88" t="e">
        <f>#REF!*#REF!</f>
        <v>#REF!</v>
      </c>
      <c r="AR26" s="82" t="s">
        <v>40</v>
      </c>
      <c r="AT26" s="82" t="s">
        <v>39</v>
      </c>
      <c r="AU26" s="82" t="s">
        <v>13</v>
      </c>
      <c r="AY26" s="80" t="s">
        <v>35</v>
      </c>
      <c r="BE26" s="89" t="e">
        <f>IF(#REF!="základní",#REF!,0)</f>
        <v>#REF!</v>
      </c>
      <c r="BF26" s="89" t="e">
        <f>IF(#REF!="snížená",#REF!,0)</f>
        <v>#REF!</v>
      </c>
      <c r="BG26" s="89" t="e">
        <f>IF(#REF!="zákl. přenesená",#REF!,0)</f>
        <v>#REF!</v>
      </c>
      <c r="BH26" s="89" t="e">
        <f>IF(#REF!="sníž. přenesená",#REF!,0)</f>
        <v>#REF!</v>
      </c>
      <c r="BI26" s="89" t="e">
        <f>IF(#REF!="nulová",#REF!,0)</f>
        <v>#REF!</v>
      </c>
      <c r="BJ26" s="82" t="s">
        <v>1</v>
      </c>
      <c r="BK26" s="89" t="e">
        <f>ROUND(#REF!*#REF!,2)</f>
        <v>#REF!</v>
      </c>
      <c r="BL26" s="82" t="s">
        <v>38</v>
      </c>
      <c r="BM26" s="82" t="s">
        <v>42</v>
      </c>
    </row>
    <row r="27" spans="2:65" s="52" customFormat="1" ht="30.75" customHeight="1" x14ac:dyDescent="0.3">
      <c r="B27" s="24"/>
      <c r="C27" s="47"/>
      <c r="D27" s="48" t="s">
        <v>18</v>
      </c>
      <c r="E27" s="84"/>
      <c r="F27" s="84"/>
      <c r="G27" s="84"/>
      <c r="H27" s="84"/>
      <c r="I27" s="84"/>
      <c r="J27" s="84"/>
      <c r="K27" s="84"/>
      <c r="L27" s="84"/>
      <c r="M27" s="84"/>
      <c r="N27" s="147">
        <f>SUM(T28:T196)</f>
        <v>0</v>
      </c>
      <c r="O27" s="148"/>
      <c r="P27" s="148"/>
      <c r="Q27" s="148"/>
      <c r="R27" s="49"/>
      <c r="S27" s="50"/>
      <c r="T27" s="51"/>
      <c r="W27" s="53">
        <f>SUM($W$28:$W$191)</f>
        <v>0</v>
      </c>
      <c r="Y27" s="53" t="e">
        <f>SUM($Y$28:$Y$191)</f>
        <v>#REF!</v>
      </c>
      <c r="AA27" s="54" t="e">
        <f>SUM($AA$28:$AA$191)</f>
        <v>#REF!</v>
      </c>
      <c r="AR27" s="83" t="s">
        <v>13</v>
      </c>
      <c r="AT27" s="83" t="s">
        <v>11</v>
      </c>
      <c r="AU27" s="83" t="s">
        <v>1</v>
      </c>
      <c r="AY27" s="83" t="s">
        <v>35</v>
      </c>
      <c r="BK27" s="55" t="e">
        <f>SUM($BK$28:$BK$191)</f>
        <v>#REF!</v>
      </c>
    </row>
    <row r="28" spans="2:65" s="62" customFormat="1" ht="15.75" customHeight="1" x14ac:dyDescent="0.3">
      <c r="B28" s="59"/>
      <c r="C28" s="60" t="s">
        <v>73</v>
      </c>
      <c r="D28" s="56" t="s">
        <v>36</v>
      </c>
      <c r="E28" s="41" t="s">
        <v>181</v>
      </c>
      <c r="F28" s="124" t="s">
        <v>180</v>
      </c>
      <c r="G28" s="126"/>
      <c r="H28" s="126"/>
      <c r="I28" s="126"/>
      <c r="J28" s="56" t="s">
        <v>43</v>
      </c>
      <c r="K28" s="61">
        <v>1</v>
      </c>
      <c r="L28" s="127"/>
      <c r="M28" s="126"/>
      <c r="N28" s="127"/>
      <c r="O28" s="126"/>
      <c r="P28" s="126"/>
      <c r="Q28" s="126"/>
      <c r="R28" s="56"/>
      <c r="S28" s="59"/>
      <c r="T28" s="90">
        <f>SUM(N28:S28)</f>
        <v>0</v>
      </c>
      <c r="U28" s="91" t="s">
        <v>8</v>
      </c>
      <c r="X28" s="92">
        <v>0</v>
      </c>
      <c r="Y28" s="92">
        <f>$X$28*$K$28</f>
        <v>0</v>
      </c>
      <c r="Z28" s="92">
        <v>0</v>
      </c>
      <c r="AA28" s="93">
        <f>$Z$28*$K$28</f>
        <v>0</v>
      </c>
      <c r="AB28" s="96"/>
      <c r="AR28" s="94" t="s">
        <v>44</v>
      </c>
      <c r="AT28" s="94" t="s">
        <v>36</v>
      </c>
      <c r="AU28" s="94" t="s">
        <v>13</v>
      </c>
      <c r="AY28" s="94" t="s">
        <v>35</v>
      </c>
      <c r="BE28" s="95">
        <f>IF($U$28="základní",$N$28,0)</f>
        <v>0</v>
      </c>
      <c r="BF28" s="95">
        <f>IF($U$28="snížená",$N$28,0)</f>
        <v>0</v>
      </c>
      <c r="BG28" s="95">
        <f>IF($U$28="zákl. přenesená",$N$28,0)</f>
        <v>0</v>
      </c>
      <c r="BH28" s="95">
        <f>IF($U$28="sníž. přenesená",$N$28,0)</f>
        <v>0</v>
      </c>
      <c r="BI28" s="95">
        <f>IF($U$28="nulová",$N$28,0)</f>
        <v>0</v>
      </c>
      <c r="BJ28" s="94" t="s">
        <v>1</v>
      </c>
      <c r="BK28" s="95">
        <f>ROUND($L$28*$K$28,2)</f>
        <v>0</v>
      </c>
      <c r="BL28" s="94" t="s">
        <v>44</v>
      </c>
      <c r="BM28" s="94" t="s">
        <v>45</v>
      </c>
    </row>
    <row r="29" spans="2:65" s="80" customFormat="1" ht="40.5" customHeight="1" x14ac:dyDescent="0.3">
      <c r="B29" s="20"/>
      <c r="C29" s="97" t="s">
        <v>74</v>
      </c>
      <c r="D29" s="36" t="s">
        <v>39</v>
      </c>
      <c r="E29" s="44"/>
      <c r="F29" s="107" t="s">
        <v>397</v>
      </c>
      <c r="G29" s="108"/>
      <c r="H29" s="108"/>
      <c r="I29" s="108"/>
      <c r="J29" s="38" t="s">
        <v>43</v>
      </c>
      <c r="K29" s="39">
        <v>1</v>
      </c>
      <c r="L29" s="110"/>
      <c r="M29" s="108"/>
      <c r="N29" s="110"/>
      <c r="O29" s="111"/>
      <c r="P29" s="111"/>
      <c r="Q29" s="111"/>
      <c r="R29" s="40"/>
      <c r="S29" s="20"/>
      <c r="T29" s="85">
        <f>SUM(N29:S29)</f>
        <v>0</v>
      </c>
      <c r="U29" s="86" t="s">
        <v>8</v>
      </c>
      <c r="X29" s="87">
        <v>0</v>
      </c>
      <c r="Y29" s="87">
        <v>0</v>
      </c>
      <c r="Z29" s="87">
        <v>0</v>
      </c>
      <c r="AA29" s="88">
        <f>$Z$29*$K$29</f>
        <v>0</v>
      </c>
      <c r="AR29" s="82" t="s">
        <v>46</v>
      </c>
      <c r="AT29" s="82" t="s">
        <v>39</v>
      </c>
      <c r="AU29" s="82" t="s">
        <v>13</v>
      </c>
      <c r="AY29" s="80" t="s">
        <v>35</v>
      </c>
      <c r="BE29" s="89">
        <f>IF($U$29="základní",$N$29,0)</f>
        <v>0</v>
      </c>
      <c r="BF29" s="89">
        <f>IF($U$29="snížená",$N$29,0)</f>
        <v>0</v>
      </c>
      <c r="BG29" s="89">
        <f>IF($U$29="zákl. přenesená",$N$29,0)</f>
        <v>0</v>
      </c>
      <c r="BH29" s="89">
        <f>IF($U$29="sníž. přenesená",$N$29,0)</f>
        <v>0</v>
      </c>
      <c r="BI29" s="89">
        <f>IF($U$29="nulová",$N$29,0)</f>
        <v>0</v>
      </c>
      <c r="BJ29" s="82" t="s">
        <v>1</v>
      </c>
      <c r="BK29" s="89">
        <f>ROUND($L$29*$K$29,2)</f>
        <v>0</v>
      </c>
      <c r="BL29" s="82" t="s">
        <v>46</v>
      </c>
      <c r="BM29" s="82" t="s">
        <v>47</v>
      </c>
    </row>
    <row r="30" spans="2:65" s="80" customFormat="1" ht="15.75" customHeight="1" x14ac:dyDescent="0.3">
      <c r="B30" s="20"/>
      <c r="C30" s="29" t="s">
        <v>75</v>
      </c>
      <c r="D30" s="30" t="s">
        <v>36</v>
      </c>
      <c r="E30" s="41" t="s">
        <v>412</v>
      </c>
      <c r="F30" s="112" t="s">
        <v>411</v>
      </c>
      <c r="G30" s="113"/>
      <c r="H30" s="113"/>
      <c r="I30" s="114"/>
      <c r="J30" s="32" t="s">
        <v>43</v>
      </c>
      <c r="K30" s="33">
        <v>1</v>
      </c>
      <c r="L30" s="125"/>
      <c r="M30" s="111"/>
      <c r="N30" s="125"/>
      <c r="O30" s="111"/>
      <c r="P30" s="111"/>
      <c r="Q30" s="111"/>
      <c r="R30" s="56"/>
      <c r="S30" s="20"/>
      <c r="T30" s="85">
        <f t="shared" ref="T30:T45" si="1">SUM(N30:S30)</f>
        <v>0</v>
      </c>
      <c r="U30" s="86" t="s">
        <v>8</v>
      </c>
      <c r="X30" s="87">
        <v>0</v>
      </c>
      <c r="Y30" s="87" t="e">
        <f>#REF!*#REF!</f>
        <v>#REF!</v>
      </c>
      <c r="Z30" s="87">
        <v>0</v>
      </c>
      <c r="AA30" s="88" t="e">
        <f>#REF!*#REF!</f>
        <v>#REF!</v>
      </c>
      <c r="AR30" s="82" t="s">
        <v>38</v>
      </c>
      <c r="AT30" s="82" t="s">
        <v>36</v>
      </c>
      <c r="AU30" s="82" t="s">
        <v>13</v>
      </c>
      <c r="AY30" s="80" t="s">
        <v>35</v>
      </c>
      <c r="BE30" s="89" t="e">
        <f>IF(#REF!="základní",#REF!,0)</f>
        <v>#REF!</v>
      </c>
      <c r="BF30" s="89" t="e">
        <f>IF(#REF!="snížená",#REF!,0)</f>
        <v>#REF!</v>
      </c>
      <c r="BG30" s="89" t="e">
        <f>IF(#REF!="zákl. přenesená",#REF!,0)</f>
        <v>#REF!</v>
      </c>
      <c r="BH30" s="89" t="e">
        <f>IF(#REF!="sníž. přenesená",#REF!,0)</f>
        <v>#REF!</v>
      </c>
      <c r="BI30" s="89" t="e">
        <f>IF(#REF!="nulová",#REF!,0)</f>
        <v>#REF!</v>
      </c>
      <c r="BJ30" s="82" t="s">
        <v>1</v>
      </c>
      <c r="BK30" s="89" t="e">
        <f>ROUND(#REF!*#REF!,2)</f>
        <v>#REF!</v>
      </c>
      <c r="BL30" s="82" t="s">
        <v>38</v>
      </c>
      <c r="BM30" s="82" t="s">
        <v>49</v>
      </c>
    </row>
    <row r="31" spans="2:65" s="80" customFormat="1" ht="42.75" customHeight="1" x14ac:dyDescent="0.3">
      <c r="B31" s="20"/>
      <c r="C31" s="97" t="s">
        <v>76</v>
      </c>
      <c r="D31" s="36" t="s">
        <v>39</v>
      </c>
      <c r="E31" s="44"/>
      <c r="F31" s="107" t="s">
        <v>325</v>
      </c>
      <c r="G31" s="108"/>
      <c r="H31" s="108"/>
      <c r="I31" s="108"/>
      <c r="J31" s="38" t="s">
        <v>43</v>
      </c>
      <c r="K31" s="39">
        <v>1</v>
      </c>
      <c r="L31" s="110"/>
      <c r="M31" s="108"/>
      <c r="N31" s="110"/>
      <c r="O31" s="111"/>
      <c r="P31" s="111"/>
      <c r="Q31" s="111"/>
      <c r="R31" s="40"/>
      <c r="S31" s="20"/>
      <c r="T31" s="85">
        <f t="shared" si="1"/>
        <v>0</v>
      </c>
      <c r="U31" s="86" t="s">
        <v>8</v>
      </c>
      <c r="X31" s="87">
        <v>0</v>
      </c>
      <c r="Y31" s="87">
        <v>0</v>
      </c>
      <c r="Z31" s="87">
        <v>0</v>
      </c>
      <c r="AA31" s="88" t="e">
        <f>#REF!*#REF!</f>
        <v>#REF!</v>
      </c>
      <c r="AR31" s="82" t="s">
        <v>46</v>
      </c>
      <c r="AT31" s="82" t="s">
        <v>39</v>
      </c>
      <c r="AU31" s="82" t="s">
        <v>13</v>
      </c>
      <c r="AY31" s="80" t="s">
        <v>35</v>
      </c>
      <c r="BE31" s="89" t="e">
        <f>IF(#REF!="základní",#REF!,0)</f>
        <v>#REF!</v>
      </c>
      <c r="BF31" s="89" t="e">
        <f>IF(#REF!="snížená",#REF!,0)</f>
        <v>#REF!</v>
      </c>
      <c r="BG31" s="89" t="e">
        <f>IF(#REF!="zákl. přenesená",#REF!,0)</f>
        <v>#REF!</v>
      </c>
      <c r="BH31" s="89" t="e">
        <f>IF(#REF!="sníž. přenesená",#REF!,0)</f>
        <v>#REF!</v>
      </c>
      <c r="BI31" s="89" t="e">
        <f>IF(#REF!="nulová",#REF!,0)</f>
        <v>#REF!</v>
      </c>
      <c r="BJ31" s="82" t="s">
        <v>1</v>
      </c>
      <c r="BK31" s="89" t="e">
        <f>ROUND(#REF!*#REF!,2)</f>
        <v>#REF!</v>
      </c>
      <c r="BL31" s="82" t="s">
        <v>46</v>
      </c>
      <c r="BM31" s="82" t="s">
        <v>50</v>
      </c>
    </row>
    <row r="32" spans="2:65" s="80" customFormat="1" ht="15.75" customHeight="1" x14ac:dyDescent="0.3">
      <c r="B32" s="59"/>
      <c r="C32" s="58" t="s">
        <v>77</v>
      </c>
      <c r="D32" s="30" t="s">
        <v>36</v>
      </c>
      <c r="E32" s="41" t="s">
        <v>183</v>
      </c>
      <c r="F32" s="112" t="s">
        <v>182</v>
      </c>
      <c r="G32" s="113"/>
      <c r="H32" s="113"/>
      <c r="I32" s="114"/>
      <c r="J32" s="32" t="s">
        <v>43</v>
      </c>
      <c r="K32" s="33">
        <v>1</v>
      </c>
      <c r="L32" s="125"/>
      <c r="M32" s="111"/>
      <c r="N32" s="125"/>
      <c r="O32" s="111"/>
      <c r="P32" s="111"/>
      <c r="Q32" s="111"/>
      <c r="R32" s="56"/>
      <c r="S32" s="20"/>
      <c r="T32" s="85">
        <f t="shared" si="1"/>
        <v>0</v>
      </c>
      <c r="U32" s="86" t="s">
        <v>8</v>
      </c>
      <c r="X32" s="87">
        <v>0</v>
      </c>
      <c r="Y32" s="87" t="e">
        <f>#REF!*#REF!</f>
        <v>#REF!</v>
      </c>
      <c r="Z32" s="87">
        <v>0</v>
      </c>
      <c r="AA32" s="88" t="e">
        <f>#REF!*#REF!</f>
        <v>#REF!</v>
      </c>
      <c r="AR32" s="82" t="s">
        <v>38</v>
      </c>
      <c r="AT32" s="82" t="s">
        <v>36</v>
      </c>
      <c r="AU32" s="82" t="s">
        <v>13</v>
      </c>
      <c r="AY32" s="80" t="s">
        <v>35</v>
      </c>
      <c r="BE32" s="89" t="e">
        <f>IF(#REF!="základní",#REF!,0)</f>
        <v>#REF!</v>
      </c>
      <c r="BF32" s="89" t="e">
        <f>IF(#REF!="snížená",#REF!,0)</f>
        <v>#REF!</v>
      </c>
      <c r="BG32" s="89" t="e">
        <f>IF(#REF!="zákl. přenesená",#REF!,0)</f>
        <v>#REF!</v>
      </c>
      <c r="BH32" s="89" t="e">
        <f>IF(#REF!="sníž. přenesená",#REF!,0)</f>
        <v>#REF!</v>
      </c>
      <c r="BI32" s="89" t="e">
        <f>IF(#REF!="nulová",#REF!,0)</f>
        <v>#REF!</v>
      </c>
      <c r="BJ32" s="82" t="s">
        <v>1</v>
      </c>
      <c r="BK32" s="89" t="e">
        <f>ROUND(#REF!*#REF!,2)</f>
        <v>#REF!</v>
      </c>
      <c r="BL32" s="82" t="s">
        <v>38</v>
      </c>
      <c r="BM32" s="82" t="s">
        <v>49</v>
      </c>
    </row>
    <row r="33" spans="2:65" s="80" customFormat="1" ht="27" customHeight="1" x14ac:dyDescent="0.3">
      <c r="B33" s="20"/>
      <c r="C33" s="35" t="s">
        <v>78</v>
      </c>
      <c r="D33" s="36" t="s">
        <v>39</v>
      </c>
      <c r="E33" s="44"/>
      <c r="F33" s="107" t="s">
        <v>413</v>
      </c>
      <c r="G33" s="108"/>
      <c r="H33" s="108"/>
      <c r="I33" s="108"/>
      <c r="J33" s="38" t="s">
        <v>43</v>
      </c>
      <c r="K33" s="39">
        <v>1</v>
      </c>
      <c r="L33" s="110"/>
      <c r="M33" s="108"/>
      <c r="N33" s="110"/>
      <c r="O33" s="111"/>
      <c r="P33" s="111"/>
      <c r="Q33" s="111"/>
      <c r="R33" s="40"/>
      <c r="S33" s="20"/>
      <c r="T33" s="85">
        <f t="shared" si="1"/>
        <v>0</v>
      </c>
      <c r="U33" s="86" t="s">
        <v>8</v>
      </c>
      <c r="X33" s="87">
        <v>0.82</v>
      </c>
      <c r="Y33" s="87" t="e">
        <f>#REF!*#REF!</f>
        <v>#REF!</v>
      </c>
      <c r="Z33" s="87">
        <v>0</v>
      </c>
      <c r="AA33" s="88" t="e">
        <f>#REF!*#REF!</f>
        <v>#REF!</v>
      </c>
      <c r="AR33" s="82" t="s">
        <v>46</v>
      </c>
      <c r="AT33" s="82" t="s">
        <v>39</v>
      </c>
      <c r="AU33" s="82" t="s">
        <v>13</v>
      </c>
      <c r="AY33" s="80" t="s">
        <v>35</v>
      </c>
      <c r="BE33" s="89" t="e">
        <f>IF(#REF!="základní",#REF!,0)</f>
        <v>#REF!</v>
      </c>
      <c r="BF33" s="89" t="e">
        <f>IF(#REF!="snížená",#REF!,0)</f>
        <v>#REF!</v>
      </c>
      <c r="BG33" s="89" t="e">
        <f>IF(#REF!="zákl. přenesená",#REF!,0)</f>
        <v>#REF!</v>
      </c>
      <c r="BH33" s="89" t="e">
        <f>IF(#REF!="sníž. přenesená",#REF!,0)</f>
        <v>#REF!</v>
      </c>
      <c r="BI33" s="89" t="e">
        <f>IF(#REF!="nulová",#REF!,0)</f>
        <v>#REF!</v>
      </c>
      <c r="BJ33" s="82" t="s">
        <v>1</v>
      </c>
      <c r="BK33" s="89" t="e">
        <f>ROUND(#REF!*#REF!,2)</f>
        <v>#REF!</v>
      </c>
      <c r="BL33" s="82" t="s">
        <v>46</v>
      </c>
      <c r="BM33" s="82" t="s">
        <v>50</v>
      </c>
    </row>
    <row r="34" spans="2:65" s="80" customFormat="1" ht="15.75" customHeight="1" x14ac:dyDescent="0.3">
      <c r="B34" s="20"/>
      <c r="C34" s="58" t="s">
        <v>79</v>
      </c>
      <c r="D34" s="30" t="s">
        <v>36</v>
      </c>
      <c r="E34" s="41" t="s">
        <v>177</v>
      </c>
      <c r="F34" s="124" t="s">
        <v>178</v>
      </c>
      <c r="G34" s="111"/>
      <c r="H34" s="111"/>
      <c r="I34" s="111"/>
      <c r="J34" s="32" t="s">
        <v>43</v>
      </c>
      <c r="K34" s="33">
        <v>1</v>
      </c>
      <c r="L34" s="125"/>
      <c r="M34" s="111"/>
      <c r="N34" s="125"/>
      <c r="O34" s="111"/>
      <c r="P34" s="111"/>
      <c r="Q34" s="111"/>
      <c r="R34" s="56"/>
      <c r="S34" s="20"/>
      <c r="T34" s="85">
        <f t="shared" si="1"/>
        <v>0</v>
      </c>
      <c r="U34" s="86" t="s">
        <v>8</v>
      </c>
      <c r="X34" s="87">
        <v>0</v>
      </c>
      <c r="Y34" s="87" t="e">
        <f>#REF!*#REF!</f>
        <v>#REF!</v>
      </c>
      <c r="Z34" s="87">
        <v>0</v>
      </c>
      <c r="AA34" s="88" t="e">
        <f>#REF!*#REF!</f>
        <v>#REF!</v>
      </c>
      <c r="AR34" s="82" t="s">
        <v>38</v>
      </c>
      <c r="AT34" s="82" t="s">
        <v>36</v>
      </c>
      <c r="AU34" s="82" t="s">
        <v>13</v>
      </c>
      <c r="AY34" s="80" t="s">
        <v>35</v>
      </c>
      <c r="BE34" s="89" t="e">
        <f>IF(#REF!="základní",#REF!,0)</f>
        <v>#REF!</v>
      </c>
      <c r="BF34" s="89" t="e">
        <f>IF(#REF!="snížená",#REF!,0)</f>
        <v>#REF!</v>
      </c>
      <c r="BG34" s="89" t="e">
        <f>IF(#REF!="zákl. přenesená",#REF!,0)</f>
        <v>#REF!</v>
      </c>
      <c r="BH34" s="89" t="e">
        <f>IF(#REF!="sníž. přenesená",#REF!,0)</f>
        <v>#REF!</v>
      </c>
      <c r="BI34" s="89" t="e">
        <f>IF(#REF!="nulová",#REF!,0)</f>
        <v>#REF!</v>
      </c>
      <c r="BJ34" s="82" t="s">
        <v>1</v>
      </c>
      <c r="BK34" s="89" t="e">
        <f>ROUND(#REF!*#REF!,2)</f>
        <v>#REF!</v>
      </c>
      <c r="BL34" s="82" t="s">
        <v>38</v>
      </c>
      <c r="BM34" s="82" t="s">
        <v>49</v>
      </c>
    </row>
    <row r="35" spans="2:65" s="80" customFormat="1" ht="27" customHeight="1" x14ac:dyDescent="0.3">
      <c r="B35" s="20"/>
      <c r="C35" s="35" t="s">
        <v>80</v>
      </c>
      <c r="D35" s="36" t="s">
        <v>39</v>
      </c>
      <c r="E35" s="44"/>
      <c r="F35" s="107" t="s">
        <v>326</v>
      </c>
      <c r="G35" s="108"/>
      <c r="H35" s="108"/>
      <c r="I35" s="108"/>
      <c r="J35" s="38" t="s">
        <v>43</v>
      </c>
      <c r="K35" s="39">
        <v>1</v>
      </c>
      <c r="L35" s="110"/>
      <c r="M35" s="108"/>
      <c r="N35" s="110"/>
      <c r="O35" s="111"/>
      <c r="P35" s="111"/>
      <c r="Q35" s="111"/>
      <c r="R35" s="40"/>
      <c r="S35" s="20"/>
      <c r="T35" s="85">
        <f t="shared" si="1"/>
        <v>0</v>
      </c>
      <c r="U35" s="86" t="s">
        <v>8</v>
      </c>
      <c r="X35" s="87">
        <v>0</v>
      </c>
      <c r="Y35" s="87" t="e">
        <f>#REF!*#REF!</f>
        <v>#REF!</v>
      </c>
      <c r="Z35" s="87">
        <v>0</v>
      </c>
      <c r="AA35" s="88" t="e">
        <f>#REF!*#REF!</f>
        <v>#REF!</v>
      </c>
      <c r="AR35" s="82" t="s">
        <v>46</v>
      </c>
      <c r="AT35" s="82" t="s">
        <v>39</v>
      </c>
      <c r="AU35" s="82" t="s">
        <v>13</v>
      </c>
      <c r="AY35" s="80" t="s">
        <v>35</v>
      </c>
      <c r="BE35" s="89" t="e">
        <f>IF(#REF!="základní",#REF!,0)</f>
        <v>#REF!</v>
      </c>
      <c r="BF35" s="89" t="e">
        <f>IF(#REF!="snížená",#REF!,0)</f>
        <v>#REF!</v>
      </c>
      <c r="BG35" s="89" t="e">
        <f>IF(#REF!="zákl. přenesená",#REF!,0)</f>
        <v>#REF!</v>
      </c>
      <c r="BH35" s="89" t="e">
        <f>IF(#REF!="sníž. přenesená",#REF!,0)</f>
        <v>#REF!</v>
      </c>
      <c r="BI35" s="89" t="e">
        <f>IF(#REF!="nulová",#REF!,0)</f>
        <v>#REF!</v>
      </c>
      <c r="BJ35" s="82" t="s">
        <v>1</v>
      </c>
      <c r="BK35" s="89" t="e">
        <f>ROUND(#REF!*#REF!,2)</f>
        <v>#REF!</v>
      </c>
      <c r="BL35" s="82" t="s">
        <v>46</v>
      </c>
      <c r="BM35" s="82" t="s">
        <v>50</v>
      </c>
    </row>
    <row r="36" spans="2:65" s="80" customFormat="1" ht="15.75" customHeight="1" x14ac:dyDescent="0.3">
      <c r="B36" s="20"/>
      <c r="C36" s="29" t="s">
        <v>139</v>
      </c>
      <c r="D36" s="30" t="s">
        <v>36</v>
      </c>
      <c r="E36" s="41" t="s">
        <v>177</v>
      </c>
      <c r="F36" s="124" t="s">
        <v>178</v>
      </c>
      <c r="G36" s="111"/>
      <c r="H36" s="111"/>
      <c r="I36" s="111"/>
      <c r="J36" s="32" t="s">
        <v>43</v>
      </c>
      <c r="K36" s="33">
        <v>1</v>
      </c>
      <c r="L36" s="125"/>
      <c r="M36" s="111"/>
      <c r="N36" s="125"/>
      <c r="O36" s="111"/>
      <c r="P36" s="111"/>
      <c r="Q36" s="111"/>
      <c r="R36" s="56"/>
      <c r="S36" s="20"/>
      <c r="T36" s="85">
        <f t="shared" ref="T36:T37" si="2">SUM(N36:S36)</f>
        <v>0</v>
      </c>
      <c r="U36" s="86" t="s">
        <v>8</v>
      </c>
      <c r="X36" s="87">
        <v>0</v>
      </c>
      <c r="Y36" s="87" t="e">
        <f>#REF!*#REF!</f>
        <v>#REF!</v>
      </c>
      <c r="Z36" s="87">
        <v>0</v>
      </c>
      <c r="AA36" s="88" t="e">
        <f>#REF!*#REF!</f>
        <v>#REF!</v>
      </c>
      <c r="AR36" s="82" t="s">
        <v>38</v>
      </c>
      <c r="AT36" s="82" t="s">
        <v>36</v>
      </c>
      <c r="AU36" s="82" t="s">
        <v>13</v>
      </c>
      <c r="AY36" s="80" t="s">
        <v>35</v>
      </c>
      <c r="BE36" s="89" t="e">
        <f>IF(#REF!="základní",#REF!,0)</f>
        <v>#REF!</v>
      </c>
      <c r="BF36" s="89" t="e">
        <f>IF(#REF!="snížená",#REF!,0)</f>
        <v>#REF!</v>
      </c>
      <c r="BG36" s="89" t="e">
        <f>IF(#REF!="zákl. přenesená",#REF!,0)</f>
        <v>#REF!</v>
      </c>
      <c r="BH36" s="89" t="e">
        <f>IF(#REF!="sníž. přenesená",#REF!,0)</f>
        <v>#REF!</v>
      </c>
      <c r="BI36" s="89" t="e">
        <f>IF(#REF!="nulová",#REF!,0)</f>
        <v>#REF!</v>
      </c>
      <c r="BJ36" s="82" t="s">
        <v>1</v>
      </c>
      <c r="BK36" s="89" t="e">
        <f>ROUND(#REF!*#REF!,2)</f>
        <v>#REF!</v>
      </c>
      <c r="BL36" s="82" t="s">
        <v>38</v>
      </c>
      <c r="BM36" s="82" t="s">
        <v>49</v>
      </c>
    </row>
    <row r="37" spans="2:65" s="80" customFormat="1" ht="27" customHeight="1" x14ac:dyDescent="0.3">
      <c r="B37" s="20"/>
      <c r="C37" s="35" t="s">
        <v>138</v>
      </c>
      <c r="D37" s="36" t="s">
        <v>39</v>
      </c>
      <c r="E37" s="44"/>
      <c r="F37" s="107" t="s">
        <v>327</v>
      </c>
      <c r="G37" s="108"/>
      <c r="H37" s="108"/>
      <c r="I37" s="108"/>
      <c r="J37" s="38" t="s">
        <v>43</v>
      </c>
      <c r="K37" s="39">
        <v>3</v>
      </c>
      <c r="L37" s="110"/>
      <c r="M37" s="108"/>
      <c r="N37" s="110"/>
      <c r="O37" s="111"/>
      <c r="P37" s="111"/>
      <c r="Q37" s="111"/>
      <c r="R37" s="40"/>
      <c r="S37" s="20"/>
      <c r="T37" s="85">
        <f t="shared" si="2"/>
        <v>0</v>
      </c>
      <c r="U37" s="86" t="s">
        <v>8</v>
      </c>
      <c r="X37" s="87">
        <v>0</v>
      </c>
      <c r="Y37" s="87" t="e">
        <f>#REF!*#REF!</f>
        <v>#REF!</v>
      </c>
      <c r="Z37" s="87">
        <v>0</v>
      </c>
      <c r="AA37" s="88" t="e">
        <f>#REF!*#REF!</f>
        <v>#REF!</v>
      </c>
      <c r="AR37" s="82" t="s">
        <v>46</v>
      </c>
      <c r="AT37" s="82" t="s">
        <v>39</v>
      </c>
      <c r="AU37" s="82" t="s">
        <v>13</v>
      </c>
      <c r="AY37" s="80" t="s">
        <v>35</v>
      </c>
      <c r="BE37" s="89" t="e">
        <f>IF(#REF!="základní",#REF!,0)</f>
        <v>#REF!</v>
      </c>
      <c r="BF37" s="89" t="e">
        <f>IF(#REF!="snížená",#REF!,0)</f>
        <v>#REF!</v>
      </c>
      <c r="BG37" s="89" t="e">
        <f>IF(#REF!="zákl. přenesená",#REF!,0)</f>
        <v>#REF!</v>
      </c>
      <c r="BH37" s="89" t="e">
        <f>IF(#REF!="sníž. přenesená",#REF!,0)</f>
        <v>#REF!</v>
      </c>
      <c r="BI37" s="89" t="e">
        <f>IF(#REF!="nulová",#REF!,0)</f>
        <v>#REF!</v>
      </c>
      <c r="BJ37" s="82" t="s">
        <v>1</v>
      </c>
      <c r="BK37" s="89" t="e">
        <f>ROUND(#REF!*#REF!,2)</f>
        <v>#REF!</v>
      </c>
      <c r="BL37" s="82" t="s">
        <v>46</v>
      </c>
      <c r="BM37" s="82" t="s">
        <v>50</v>
      </c>
    </row>
    <row r="38" spans="2:65" s="80" customFormat="1" ht="15.75" customHeight="1" x14ac:dyDescent="0.3">
      <c r="B38" s="20"/>
      <c r="C38" s="29" t="s">
        <v>140</v>
      </c>
      <c r="D38" s="30" t="s">
        <v>36</v>
      </c>
      <c r="E38" s="41" t="s">
        <v>177</v>
      </c>
      <c r="F38" s="124" t="s">
        <v>178</v>
      </c>
      <c r="G38" s="111"/>
      <c r="H38" s="111"/>
      <c r="I38" s="111"/>
      <c r="J38" s="32" t="s">
        <v>43</v>
      </c>
      <c r="K38" s="33">
        <v>1</v>
      </c>
      <c r="L38" s="125"/>
      <c r="M38" s="111"/>
      <c r="N38" s="125"/>
      <c r="O38" s="111"/>
      <c r="P38" s="111"/>
      <c r="Q38" s="111"/>
      <c r="R38" s="56"/>
      <c r="S38" s="20"/>
      <c r="T38" s="85">
        <f t="shared" ref="T38:T39" si="3">SUM(N38:S38)</f>
        <v>0</v>
      </c>
      <c r="U38" s="86" t="s">
        <v>8</v>
      </c>
      <c r="X38" s="87">
        <v>0</v>
      </c>
      <c r="Y38" s="87" t="e">
        <f>#REF!*#REF!</f>
        <v>#REF!</v>
      </c>
      <c r="Z38" s="87">
        <v>0</v>
      </c>
      <c r="AA38" s="88" t="e">
        <f>#REF!*#REF!</f>
        <v>#REF!</v>
      </c>
      <c r="AR38" s="82" t="s">
        <v>38</v>
      </c>
      <c r="AT38" s="82" t="s">
        <v>36</v>
      </c>
      <c r="AU38" s="82" t="s">
        <v>13</v>
      </c>
      <c r="AY38" s="80" t="s">
        <v>35</v>
      </c>
      <c r="BE38" s="89" t="e">
        <f>IF(#REF!="základní",#REF!,0)</f>
        <v>#REF!</v>
      </c>
      <c r="BF38" s="89" t="e">
        <f>IF(#REF!="snížená",#REF!,0)</f>
        <v>#REF!</v>
      </c>
      <c r="BG38" s="89" t="e">
        <f>IF(#REF!="zákl. přenesená",#REF!,0)</f>
        <v>#REF!</v>
      </c>
      <c r="BH38" s="89" t="e">
        <f>IF(#REF!="sníž. přenesená",#REF!,0)</f>
        <v>#REF!</v>
      </c>
      <c r="BI38" s="89" t="e">
        <f>IF(#REF!="nulová",#REF!,0)</f>
        <v>#REF!</v>
      </c>
      <c r="BJ38" s="82" t="s">
        <v>1</v>
      </c>
      <c r="BK38" s="89" t="e">
        <f>ROUND(#REF!*#REF!,2)</f>
        <v>#REF!</v>
      </c>
      <c r="BL38" s="82" t="s">
        <v>38</v>
      </c>
      <c r="BM38" s="82" t="s">
        <v>49</v>
      </c>
    </row>
    <row r="39" spans="2:65" s="80" customFormat="1" ht="27" customHeight="1" x14ac:dyDescent="0.3">
      <c r="B39" s="20"/>
      <c r="C39" s="35" t="s">
        <v>141</v>
      </c>
      <c r="D39" s="36" t="s">
        <v>39</v>
      </c>
      <c r="E39" s="44"/>
      <c r="F39" s="107" t="s">
        <v>328</v>
      </c>
      <c r="G39" s="108"/>
      <c r="H39" s="108"/>
      <c r="I39" s="108"/>
      <c r="J39" s="38" t="s">
        <v>43</v>
      </c>
      <c r="K39" s="39">
        <v>2</v>
      </c>
      <c r="L39" s="110"/>
      <c r="M39" s="108"/>
      <c r="N39" s="110"/>
      <c r="O39" s="111"/>
      <c r="P39" s="111"/>
      <c r="Q39" s="111"/>
      <c r="R39" s="40"/>
      <c r="S39" s="20"/>
      <c r="T39" s="85">
        <f t="shared" si="3"/>
        <v>0</v>
      </c>
      <c r="U39" s="86" t="s">
        <v>8</v>
      </c>
      <c r="X39" s="87">
        <v>0</v>
      </c>
      <c r="Y39" s="87" t="e">
        <f>#REF!*#REF!</f>
        <v>#REF!</v>
      </c>
      <c r="Z39" s="87">
        <v>0</v>
      </c>
      <c r="AA39" s="88" t="e">
        <f>#REF!*#REF!</f>
        <v>#REF!</v>
      </c>
      <c r="AR39" s="82" t="s">
        <v>46</v>
      </c>
      <c r="AT39" s="82" t="s">
        <v>39</v>
      </c>
      <c r="AU39" s="82" t="s">
        <v>13</v>
      </c>
      <c r="AY39" s="80" t="s">
        <v>35</v>
      </c>
      <c r="BE39" s="89" t="e">
        <f>IF(#REF!="základní",#REF!,0)</f>
        <v>#REF!</v>
      </c>
      <c r="BF39" s="89" t="e">
        <f>IF(#REF!="snížená",#REF!,0)</f>
        <v>#REF!</v>
      </c>
      <c r="BG39" s="89" t="e">
        <f>IF(#REF!="zákl. přenesená",#REF!,0)</f>
        <v>#REF!</v>
      </c>
      <c r="BH39" s="89" t="e">
        <f>IF(#REF!="sníž. přenesená",#REF!,0)</f>
        <v>#REF!</v>
      </c>
      <c r="BI39" s="89" t="e">
        <f>IF(#REF!="nulová",#REF!,0)</f>
        <v>#REF!</v>
      </c>
      <c r="BJ39" s="82" t="s">
        <v>1</v>
      </c>
      <c r="BK39" s="89" t="e">
        <f>ROUND(#REF!*#REF!,2)</f>
        <v>#REF!</v>
      </c>
      <c r="BL39" s="82" t="s">
        <v>46</v>
      </c>
      <c r="BM39" s="82" t="s">
        <v>50</v>
      </c>
    </row>
    <row r="40" spans="2:65" s="80" customFormat="1" ht="15.75" customHeight="1" x14ac:dyDescent="0.3">
      <c r="B40" s="20"/>
      <c r="C40" s="29" t="s">
        <v>81</v>
      </c>
      <c r="D40" s="30" t="s">
        <v>36</v>
      </c>
      <c r="E40" s="41" t="s">
        <v>171</v>
      </c>
      <c r="F40" s="124" t="s">
        <v>170</v>
      </c>
      <c r="G40" s="111"/>
      <c r="H40" s="111"/>
      <c r="I40" s="111"/>
      <c r="J40" s="32" t="s">
        <v>43</v>
      </c>
      <c r="K40" s="33">
        <v>6</v>
      </c>
      <c r="L40" s="125"/>
      <c r="M40" s="111"/>
      <c r="N40" s="125"/>
      <c r="O40" s="111"/>
      <c r="P40" s="111"/>
      <c r="Q40" s="111"/>
      <c r="R40" s="56"/>
      <c r="S40" s="20"/>
      <c r="T40" s="85">
        <f t="shared" ref="T40:T41" si="4">SUM(N40:S40)</f>
        <v>0</v>
      </c>
      <c r="U40" s="86" t="s">
        <v>8</v>
      </c>
      <c r="X40" s="87">
        <v>0</v>
      </c>
      <c r="Y40" s="87" t="e">
        <f>#REF!*#REF!</f>
        <v>#REF!</v>
      </c>
      <c r="Z40" s="87">
        <v>0</v>
      </c>
      <c r="AA40" s="88" t="e">
        <f>#REF!*#REF!</f>
        <v>#REF!</v>
      </c>
      <c r="AR40" s="82" t="s">
        <v>38</v>
      </c>
      <c r="AT40" s="82" t="s">
        <v>36</v>
      </c>
      <c r="AU40" s="82" t="s">
        <v>13</v>
      </c>
      <c r="AY40" s="80" t="s">
        <v>35</v>
      </c>
      <c r="BE40" s="89" t="e">
        <f>IF(#REF!="základní",#REF!,0)</f>
        <v>#REF!</v>
      </c>
      <c r="BF40" s="89" t="e">
        <f>IF(#REF!="snížená",#REF!,0)</f>
        <v>#REF!</v>
      </c>
      <c r="BG40" s="89" t="e">
        <f>IF(#REF!="zákl. přenesená",#REF!,0)</f>
        <v>#REF!</v>
      </c>
      <c r="BH40" s="89" t="e">
        <f>IF(#REF!="sníž. přenesená",#REF!,0)</f>
        <v>#REF!</v>
      </c>
      <c r="BI40" s="89" t="e">
        <f>IF(#REF!="nulová",#REF!,0)</f>
        <v>#REF!</v>
      </c>
      <c r="BJ40" s="82" t="s">
        <v>1</v>
      </c>
      <c r="BK40" s="89" t="e">
        <f>ROUND(#REF!*#REF!,2)</f>
        <v>#REF!</v>
      </c>
      <c r="BL40" s="82" t="s">
        <v>38</v>
      </c>
      <c r="BM40" s="82" t="s">
        <v>49</v>
      </c>
    </row>
    <row r="41" spans="2:65" s="80" customFormat="1" ht="27" customHeight="1" x14ac:dyDescent="0.3">
      <c r="B41" s="20"/>
      <c r="C41" s="35" t="s">
        <v>82</v>
      </c>
      <c r="D41" s="36" t="s">
        <v>39</v>
      </c>
      <c r="E41" s="44"/>
      <c r="F41" s="107" t="s">
        <v>154</v>
      </c>
      <c r="G41" s="108"/>
      <c r="H41" s="108"/>
      <c r="I41" s="108"/>
      <c r="J41" s="38" t="s">
        <v>43</v>
      </c>
      <c r="K41" s="39">
        <v>6</v>
      </c>
      <c r="L41" s="110"/>
      <c r="M41" s="108"/>
      <c r="N41" s="110"/>
      <c r="O41" s="111"/>
      <c r="P41" s="111"/>
      <c r="Q41" s="111"/>
      <c r="R41" s="40"/>
      <c r="S41" s="20"/>
      <c r="T41" s="85">
        <f t="shared" si="4"/>
        <v>0</v>
      </c>
      <c r="U41" s="86" t="s">
        <v>8</v>
      </c>
      <c r="X41" s="87">
        <v>0.82</v>
      </c>
      <c r="Y41" s="87" t="e">
        <f>#REF!*#REF!</f>
        <v>#REF!</v>
      </c>
      <c r="Z41" s="87">
        <v>0</v>
      </c>
      <c r="AA41" s="88" t="e">
        <f>#REF!*#REF!</f>
        <v>#REF!</v>
      </c>
      <c r="AR41" s="82" t="s">
        <v>46</v>
      </c>
      <c r="AT41" s="82" t="s">
        <v>39</v>
      </c>
      <c r="AU41" s="82" t="s">
        <v>13</v>
      </c>
      <c r="AY41" s="80" t="s">
        <v>35</v>
      </c>
      <c r="BE41" s="89" t="e">
        <f>IF(#REF!="základní",#REF!,0)</f>
        <v>#REF!</v>
      </c>
      <c r="BF41" s="89" t="e">
        <f>IF(#REF!="snížená",#REF!,0)</f>
        <v>#REF!</v>
      </c>
      <c r="BG41" s="89" t="e">
        <f>IF(#REF!="zákl. přenesená",#REF!,0)</f>
        <v>#REF!</v>
      </c>
      <c r="BH41" s="89" t="e">
        <f>IF(#REF!="sníž. přenesená",#REF!,0)</f>
        <v>#REF!</v>
      </c>
      <c r="BI41" s="89" t="e">
        <f>IF(#REF!="nulová",#REF!,0)</f>
        <v>#REF!</v>
      </c>
      <c r="BJ41" s="82" t="s">
        <v>1</v>
      </c>
      <c r="BK41" s="89" t="e">
        <f>ROUND(#REF!*#REF!,2)</f>
        <v>#REF!</v>
      </c>
      <c r="BL41" s="82" t="s">
        <v>46</v>
      </c>
      <c r="BM41" s="82" t="s">
        <v>50</v>
      </c>
    </row>
    <row r="42" spans="2:65" s="80" customFormat="1" ht="15.75" customHeight="1" x14ac:dyDescent="0.3">
      <c r="B42" s="20"/>
      <c r="C42" s="29" t="s">
        <v>83</v>
      </c>
      <c r="D42" s="30" t="s">
        <v>36</v>
      </c>
      <c r="E42" s="41" t="s">
        <v>124</v>
      </c>
      <c r="F42" s="124" t="s">
        <v>123</v>
      </c>
      <c r="G42" s="111"/>
      <c r="H42" s="111"/>
      <c r="I42" s="111"/>
      <c r="J42" s="32" t="s">
        <v>43</v>
      </c>
      <c r="K42" s="33">
        <v>4</v>
      </c>
      <c r="L42" s="125"/>
      <c r="M42" s="111"/>
      <c r="N42" s="125"/>
      <c r="O42" s="111"/>
      <c r="P42" s="111"/>
      <c r="Q42" s="111"/>
      <c r="R42" s="56"/>
      <c r="S42" s="20"/>
      <c r="T42" s="85">
        <f t="shared" si="1"/>
        <v>0</v>
      </c>
      <c r="U42" s="86" t="s">
        <v>8</v>
      </c>
      <c r="X42" s="87">
        <v>0</v>
      </c>
      <c r="Y42" s="87" t="e">
        <f>#REF!*#REF!</f>
        <v>#REF!</v>
      </c>
      <c r="Z42" s="87">
        <v>0</v>
      </c>
      <c r="AA42" s="88" t="e">
        <f>#REF!*#REF!</f>
        <v>#REF!</v>
      </c>
      <c r="AR42" s="82" t="s">
        <v>38</v>
      </c>
      <c r="AT42" s="82" t="s">
        <v>36</v>
      </c>
      <c r="AU42" s="82" t="s">
        <v>13</v>
      </c>
      <c r="AY42" s="80" t="s">
        <v>35</v>
      </c>
      <c r="BE42" s="89" t="e">
        <f>IF(#REF!="základní",#REF!,0)</f>
        <v>#REF!</v>
      </c>
      <c r="BF42" s="89" t="e">
        <f>IF(#REF!="snížená",#REF!,0)</f>
        <v>#REF!</v>
      </c>
      <c r="BG42" s="89" t="e">
        <f>IF(#REF!="zákl. přenesená",#REF!,0)</f>
        <v>#REF!</v>
      </c>
      <c r="BH42" s="89" t="e">
        <f>IF(#REF!="sníž. přenesená",#REF!,0)</f>
        <v>#REF!</v>
      </c>
      <c r="BI42" s="89" t="e">
        <f>IF(#REF!="nulová",#REF!,0)</f>
        <v>#REF!</v>
      </c>
      <c r="BJ42" s="82" t="s">
        <v>1</v>
      </c>
      <c r="BK42" s="89" t="e">
        <f>ROUND(#REF!*#REF!,2)</f>
        <v>#REF!</v>
      </c>
      <c r="BL42" s="82" t="s">
        <v>38</v>
      </c>
      <c r="BM42" s="82" t="s">
        <v>49</v>
      </c>
    </row>
    <row r="43" spans="2:65" s="80" customFormat="1" ht="27" customHeight="1" x14ac:dyDescent="0.3">
      <c r="B43" s="20"/>
      <c r="C43" s="35" t="s">
        <v>84</v>
      </c>
      <c r="D43" s="36" t="s">
        <v>39</v>
      </c>
      <c r="E43" s="44"/>
      <c r="F43" s="107" t="s">
        <v>333</v>
      </c>
      <c r="G43" s="108"/>
      <c r="H43" s="108"/>
      <c r="I43" s="108"/>
      <c r="J43" s="38" t="s">
        <v>43</v>
      </c>
      <c r="K43" s="39">
        <v>4</v>
      </c>
      <c r="L43" s="110"/>
      <c r="M43" s="108"/>
      <c r="N43" s="110"/>
      <c r="O43" s="111"/>
      <c r="P43" s="111"/>
      <c r="Q43" s="111"/>
      <c r="R43" s="40"/>
      <c r="S43" s="20"/>
      <c r="T43" s="85">
        <f t="shared" si="1"/>
        <v>0</v>
      </c>
      <c r="U43" s="86" t="s">
        <v>8</v>
      </c>
      <c r="X43" s="87">
        <v>0.82</v>
      </c>
      <c r="Y43" s="87" t="e">
        <f>#REF!*#REF!</f>
        <v>#REF!</v>
      </c>
      <c r="Z43" s="87">
        <v>0</v>
      </c>
      <c r="AA43" s="88" t="e">
        <f>#REF!*#REF!</f>
        <v>#REF!</v>
      </c>
      <c r="AR43" s="82" t="s">
        <v>46</v>
      </c>
      <c r="AT43" s="82" t="s">
        <v>39</v>
      </c>
      <c r="AU43" s="82" t="s">
        <v>13</v>
      </c>
      <c r="AY43" s="80" t="s">
        <v>35</v>
      </c>
      <c r="BE43" s="89" t="e">
        <f>IF(#REF!="základní",#REF!,0)</f>
        <v>#REF!</v>
      </c>
      <c r="BF43" s="89" t="e">
        <f>IF(#REF!="snížená",#REF!,0)</f>
        <v>#REF!</v>
      </c>
      <c r="BG43" s="89" t="e">
        <f>IF(#REF!="zákl. přenesená",#REF!,0)</f>
        <v>#REF!</v>
      </c>
      <c r="BH43" s="89" t="e">
        <f>IF(#REF!="sníž. přenesená",#REF!,0)</f>
        <v>#REF!</v>
      </c>
      <c r="BI43" s="89" t="e">
        <f>IF(#REF!="nulová",#REF!,0)</f>
        <v>#REF!</v>
      </c>
      <c r="BJ43" s="82" t="s">
        <v>1</v>
      </c>
      <c r="BK43" s="89" t="e">
        <f>ROUND(#REF!*#REF!,2)</f>
        <v>#REF!</v>
      </c>
      <c r="BL43" s="82" t="s">
        <v>46</v>
      </c>
      <c r="BM43" s="82" t="s">
        <v>50</v>
      </c>
    </row>
    <row r="44" spans="2:65" s="80" customFormat="1" ht="25.5" customHeight="1" x14ac:dyDescent="0.3">
      <c r="B44" s="20"/>
      <c r="C44" s="29" t="s">
        <v>85</v>
      </c>
      <c r="D44" s="30" t="s">
        <v>36</v>
      </c>
      <c r="E44" s="41" t="s">
        <v>415</v>
      </c>
      <c r="F44" s="124" t="s">
        <v>414</v>
      </c>
      <c r="G44" s="111"/>
      <c r="H44" s="111"/>
      <c r="I44" s="111"/>
      <c r="J44" s="32" t="s">
        <v>43</v>
      </c>
      <c r="K44" s="33">
        <v>6</v>
      </c>
      <c r="L44" s="125"/>
      <c r="M44" s="111"/>
      <c r="N44" s="125"/>
      <c r="O44" s="111"/>
      <c r="P44" s="111"/>
      <c r="Q44" s="111"/>
      <c r="R44" s="56"/>
      <c r="S44" s="20"/>
      <c r="T44" s="85">
        <f t="shared" si="1"/>
        <v>0</v>
      </c>
      <c r="U44" s="86" t="s">
        <v>8</v>
      </c>
      <c r="X44" s="87">
        <v>0</v>
      </c>
      <c r="Y44" s="87" t="e">
        <f>#REF!*#REF!</f>
        <v>#REF!</v>
      </c>
      <c r="Z44" s="87">
        <v>0</v>
      </c>
      <c r="AA44" s="88" t="e">
        <f>#REF!*#REF!</f>
        <v>#REF!</v>
      </c>
      <c r="AR44" s="82" t="s">
        <v>38</v>
      </c>
      <c r="AT44" s="82" t="s">
        <v>36</v>
      </c>
      <c r="AU44" s="82" t="s">
        <v>13</v>
      </c>
      <c r="AY44" s="80" t="s">
        <v>35</v>
      </c>
      <c r="BE44" s="89" t="e">
        <f>IF(#REF!="základní",#REF!,0)</f>
        <v>#REF!</v>
      </c>
      <c r="BF44" s="89" t="e">
        <f>IF(#REF!="snížená",#REF!,0)</f>
        <v>#REF!</v>
      </c>
      <c r="BG44" s="89" t="e">
        <f>IF(#REF!="zákl. přenesená",#REF!,0)</f>
        <v>#REF!</v>
      </c>
      <c r="BH44" s="89" t="e">
        <f>IF(#REF!="sníž. přenesená",#REF!,0)</f>
        <v>#REF!</v>
      </c>
      <c r="BI44" s="89" t="e">
        <f>IF(#REF!="nulová",#REF!,0)</f>
        <v>#REF!</v>
      </c>
      <c r="BJ44" s="82" t="s">
        <v>1</v>
      </c>
      <c r="BK44" s="89" t="e">
        <f>ROUND(#REF!*#REF!,2)</f>
        <v>#REF!</v>
      </c>
      <c r="BL44" s="82" t="s">
        <v>38</v>
      </c>
      <c r="BM44" s="82" t="s">
        <v>49</v>
      </c>
    </row>
    <row r="45" spans="2:65" s="80" customFormat="1" ht="27" customHeight="1" x14ac:dyDescent="0.3">
      <c r="B45" s="20"/>
      <c r="C45" s="35" t="s">
        <v>86</v>
      </c>
      <c r="D45" s="36" t="s">
        <v>39</v>
      </c>
      <c r="E45" s="44"/>
      <c r="F45" s="107" t="s">
        <v>334</v>
      </c>
      <c r="G45" s="108"/>
      <c r="H45" s="108"/>
      <c r="I45" s="108"/>
      <c r="J45" s="38" t="s">
        <v>43</v>
      </c>
      <c r="K45" s="39">
        <v>6</v>
      </c>
      <c r="L45" s="110"/>
      <c r="M45" s="108"/>
      <c r="N45" s="110"/>
      <c r="O45" s="111"/>
      <c r="P45" s="111"/>
      <c r="Q45" s="111"/>
      <c r="R45" s="40"/>
      <c r="S45" s="20"/>
      <c r="T45" s="85">
        <f t="shared" si="1"/>
        <v>0</v>
      </c>
      <c r="U45" s="86" t="s">
        <v>8</v>
      </c>
      <c r="X45" s="87">
        <v>0.82</v>
      </c>
      <c r="Y45" s="87" t="e">
        <f>#REF!*#REF!</f>
        <v>#REF!</v>
      </c>
      <c r="Z45" s="87">
        <v>0</v>
      </c>
      <c r="AA45" s="88" t="e">
        <f>#REF!*#REF!</f>
        <v>#REF!</v>
      </c>
      <c r="AR45" s="82" t="s">
        <v>46</v>
      </c>
      <c r="AT45" s="82" t="s">
        <v>39</v>
      </c>
      <c r="AU45" s="82" t="s">
        <v>13</v>
      </c>
      <c r="AY45" s="80" t="s">
        <v>35</v>
      </c>
      <c r="BE45" s="89" t="e">
        <f>IF(#REF!="základní",#REF!,0)</f>
        <v>#REF!</v>
      </c>
      <c r="BF45" s="89" t="e">
        <f>IF(#REF!="snížená",#REF!,0)</f>
        <v>#REF!</v>
      </c>
      <c r="BG45" s="89" t="e">
        <f>IF(#REF!="zákl. přenesená",#REF!,0)</f>
        <v>#REF!</v>
      </c>
      <c r="BH45" s="89" t="e">
        <f>IF(#REF!="sníž. přenesená",#REF!,0)</f>
        <v>#REF!</v>
      </c>
      <c r="BI45" s="89" t="e">
        <f>IF(#REF!="nulová",#REF!,0)</f>
        <v>#REF!</v>
      </c>
      <c r="BJ45" s="82" t="s">
        <v>1</v>
      </c>
      <c r="BK45" s="89" t="e">
        <f>ROUND(#REF!*#REF!,2)</f>
        <v>#REF!</v>
      </c>
      <c r="BL45" s="82" t="s">
        <v>46</v>
      </c>
      <c r="BM45" s="82" t="s">
        <v>50</v>
      </c>
    </row>
    <row r="46" spans="2:65" s="80" customFormat="1" ht="17.25" customHeight="1" x14ac:dyDescent="0.3">
      <c r="B46" s="20"/>
      <c r="C46" s="29" t="s">
        <v>308</v>
      </c>
      <c r="D46" s="30" t="s">
        <v>36</v>
      </c>
      <c r="E46" s="41" t="s">
        <v>173</v>
      </c>
      <c r="F46" s="124" t="s">
        <v>172</v>
      </c>
      <c r="G46" s="111"/>
      <c r="H46" s="111"/>
      <c r="I46" s="111"/>
      <c r="J46" s="32" t="s">
        <v>43</v>
      </c>
      <c r="K46" s="33">
        <v>2</v>
      </c>
      <c r="L46" s="125"/>
      <c r="M46" s="111"/>
      <c r="N46" s="125"/>
      <c r="O46" s="111"/>
      <c r="P46" s="111"/>
      <c r="Q46" s="111"/>
      <c r="R46" s="56"/>
      <c r="S46" s="20"/>
      <c r="T46" s="85">
        <f t="shared" ref="T46:T47" si="5">SUM(N46:S46)</f>
        <v>0</v>
      </c>
      <c r="U46" s="86" t="s">
        <v>8</v>
      </c>
      <c r="X46" s="87">
        <v>0</v>
      </c>
      <c r="Y46" s="87" t="e">
        <f>#REF!*#REF!</f>
        <v>#REF!</v>
      </c>
      <c r="Z46" s="87">
        <v>0</v>
      </c>
      <c r="AA46" s="88" t="e">
        <f>#REF!*#REF!</f>
        <v>#REF!</v>
      </c>
      <c r="AR46" s="82" t="s">
        <v>38</v>
      </c>
      <c r="AT46" s="82" t="s">
        <v>36</v>
      </c>
      <c r="AU46" s="82" t="s">
        <v>13</v>
      </c>
      <c r="AY46" s="80" t="s">
        <v>35</v>
      </c>
      <c r="BE46" s="89" t="e">
        <f>IF(#REF!="základní",#REF!,0)</f>
        <v>#REF!</v>
      </c>
      <c r="BF46" s="89" t="e">
        <f>IF(#REF!="snížená",#REF!,0)</f>
        <v>#REF!</v>
      </c>
      <c r="BG46" s="89" t="e">
        <f>IF(#REF!="zákl. přenesená",#REF!,0)</f>
        <v>#REF!</v>
      </c>
      <c r="BH46" s="89" t="e">
        <f>IF(#REF!="sníž. přenesená",#REF!,0)</f>
        <v>#REF!</v>
      </c>
      <c r="BI46" s="89" t="e">
        <f>IF(#REF!="nulová",#REF!,0)</f>
        <v>#REF!</v>
      </c>
      <c r="BJ46" s="82" t="s">
        <v>1</v>
      </c>
      <c r="BK46" s="89" t="e">
        <f>ROUND(#REF!*#REF!,2)</f>
        <v>#REF!</v>
      </c>
      <c r="BL46" s="82" t="s">
        <v>38</v>
      </c>
      <c r="BM46" s="82" t="s">
        <v>49</v>
      </c>
    </row>
    <row r="47" spans="2:65" s="80" customFormat="1" ht="27" customHeight="1" x14ac:dyDescent="0.3">
      <c r="B47" s="20"/>
      <c r="C47" s="35" t="s">
        <v>329</v>
      </c>
      <c r="D47" s="36" t="s">
        <v>39</v>
      </c>
      <c r="E47" s="44"/>
      <c r="F47" s="107" t="s">
        <v>142</v>
      </c>
      <c r="G47" s="108"/>
      <c r="H47" s="108"/>
      <c r="I47" s="108"/>
      <c r="J47" s="38" t="s">
        <v>43</v>
      </c>
      <c r="K47" s="39">
        <v>2</v>
      </c>
      <c r="L47" s="110"/>
      <c r="M47" s="108"/>
      <c r="N47" s="110"/>
      <c r="O47" s="111"/>
      <c r="P47" s="111"/>
      <c r="Q47" s="111"/>
      <c r="R47" s="40"/>
      <c r="S47" s="20"/>
      <c r="T47" s="85">
        <f t="shared" si="5"/>
        <v>0</v>
      </c>
      <c r="U47" s="86" t="s">
        <v>8</v>
      </c>
      <c r="X47" s="87">
        <v>0.82</v>
      </c>
      <c r="Y47" s="87" t="e">
        <f>#REF!*#REF!</f>
        <v>#REF!</v>
      </c>
      <c r="Z47" s="87">
        <v>0</v>
      </c>
      <c r="AA47" s="88" t="e">
        <f>#REF!*#REF!</f>
        <v>#REF!</v>
      </c>
      <c r="AR47" s="82" t="s">
        <v>46</v>
      </c>
      <c r="AT47" s="82" t="s">
        <v>39</v>
      </c>
      <c r="AU47" s="82" t="s">
        <v>13</v>
      </c>
      <c r="AY47" s="80" t="s">
        <v>35</v>
      </c>
      <c r="BE47" s="89" t="e">
        <f>IF(#REF!="základní",#REF!,0)</f>
        <v>#REF!</v>
      </c>
      <c r="BF47" s="89" t="e">
        <f>IF(#REF!="snížená",#REF!,0)</f>
        <v>#REF!</v>
      </c>
      <c r="BG47" s="89" t="e">
        <f>IF(#REF!="zákl. přenesená",#REF!,0)</f>
        <v>#REF!</v>
      </c>
      <c r="BH47" s="89" t="e">
        <f>IF(#REF!="sníž. přenesená",#REF!,0)</f>
        <v>#REF!</v>
      </c>
      <c r="BI47" s="89" t="e">
        <f>IF(#REF!="nulová",#REF!,0)</f>
        <v>#REF!</v>
      </c>
      <c r="BJ47" s="82" t="s">
        <v>1</v>
      </c>
      <c r="BK47" s="89" t="e">
        <f>ROUND(#REF!*#REF!,2)</f>
        <v>#REF!</v>
      </c>
      <c r="BL47" s="82" t="s">
        <v>46</v>
      </c>
      <c r="BM47" s="82" t="s">
        <v>50</v>
      </c>
    </row>
    <row r="48" spans="2:65" s="62" customFormat="1" ht="15.75" customHeight="1" x14ac:dyDescent="0.3">
      <c r="B48" s="59"/>
      <c r="C48" s="29" t="s">
        <v>335</v>
      </c>
      <c r="D48" s="63" t="s">
        <v>36</v>
      </c>
      <c r="E48" s="41" t="s">
        <v>96</v>
      </c>
      <c r="F48" s="124" t="s">
        <v>125</v>
      </c>
      <c r="G48" s="126"/>
      <c r="H48" s="126"/>
      <c r="I48" s="126"/>
      <c r="J48" s="56" t="s">
        <v>43</v>
      </c>
      <c r="K48" s="61">
        <v>4</v>
      </c>
      <c r="L48" s="127"/>
      <c r="M48" s="126"/>
      <c r="N48" s="127"/>
      <c r="O48" s="126"/>
      <c r="P48" s="126"/>
      <c r="Q48" s="126"/>
      <c r="R48" s="56"/>
      <c r="S48" s="59"/>
      <c r="T48" s="90">
        <f t="shared" ref="T48:T49" si="6">SUM(N48:S48)</f>
        <v>0</v>
      </c>
      <c r="U48" s="91" t="s">
        <v>8</v>
      </c>
      <c r="X48" s="92">
        <v>0</v>
      </c>
      <c r="Y48" s="92" t="e">
        <f>#REF!*#REF!</f>
        <v>#REF!</v>
      </c>
      <c r="Z48" s="92">
        <v>0</v>
      </c>
      <c r="AA48" s="93" t="e">
        <f>#REF!*#REF!</f>
        <v>#REF!</v>
      </c>
      <c r="AR48" s="94" t="s">
        <v>38</v>
      </c>
      <c r="AT48" s="94" t="s">
        <v>36</v>
      </c>
      <c r="AU48" s="94" t="s">
        <v>13</v>
      </c>
      <c r="AY48" s="62" t="s">
        <v>35</v>
      </c>
      <c r="BE48" s="95" t="e">
        <f>IF(#REF!="základní",#REF!,0)</f>
        <v>#REF!</v>
      </c>
      <c r="BF48" s="95" t="e">
        <f>IF(#REF!="snížená",#REF!,0)</f>
        <v>#REF!</v>
      </c>
      <c r="BG48" s="95" t="e">
        <f>IF(#REF!="zákl. přenesená",#REF!,0)</f>
        <v>#REF!</v>
      </c>
      <c r="BH48" s="95" t="e">
        <f>IF(#REF!="sníž. přenesená",#REF!,0)</f>
        <v>#REF!</v>
      </c>
      <c r="BI48" s="95" t="e">
        <f>IF(#REF!="nulová",#REF!,0)</f>
        <v>#REF!</v>
      </c>
      <c r="BJ48" s="94" t="s">
        <v>1</v>
      </c>
      <c r="BK48" s="95" t="e">
        <f>ROUND(#REF!*#REF!,2)</f>
        <v>#REF!</v>
      </c>
      <c r="BL48" s="94" t="s">
        <v>38</v>
      </c>
      <c r="BM48" s="94" t="s">
        <v>49</v>
      </c>
    </row>
    <row r="49" spans="2:65" s="80" customFormat="1" ht="27" customHeight="1" x14ac:dyDescent="0.3">
      <c r="B49" s="20"/>
      <c r="C49" s="35" t="s">
        <v>336</v>
      </c>
      <c r="D49" s="36" t="s">
        <v>39</v>
      </c>
      <c r="E49" s="44"/>
      <c r="F49" s="107" t="s">
        <v>143</v>
      </c>
      <c r="G49" s="108"/>
      <c r="H49" s="108"/>
      <c r="I49" s="108"/>
      <c r="J49" s="38" t="s">
        <v>43</v>
      </c>
      <c r="K49" s="39">
        <v>4</v>
      </c>
      <c r="L49" s="110"/>
      <c r="M49" s="108"/>
      <c r="N49" s="110"/>
      <c r="O49" s="111"/>
      <c r="P49" s="111"/>
      <c r="Q49" s="111"/>
      <c r="R49" s="40"/>
      <c r="S49" s="20"/>
      <c r="T49" s="85">
        <f t="shared" si="6"/>
        <v>0</v>
      </c>
      <c r="U49" s="86" t="s">
        <v>8</v>
      </c>
      <c r="X49" s="87">
        <v>0.82</v>
      </c>
      <c r="Y49" s="87" t="e">
        <f>#REF!*#REF!</f>
        <v>#REF!</v>
      </c>
      <c r="Z49" s="87">
        <v>0</v>
      </c>
      <c r="AA49" s="88" t="e">
        <f>#REF!*#REF!</f>
        <v>#REF!</v>
      </c>
      <c r="AR49" s="82" t="s">
        <v>46</v>
      </c>
      <c r="AT49" s="82" t="s">
        <v>39</v>
      </c>
      <c r="AU49" s="82" t="s">
        <v>13</v>
      </c>
      <c r="AY49" s="80" t="s">
        <v>35</v>
      </c>
      <c r="BE49" s="89" t="e">
        <f>IF(#REF!="základní",#REF!,0)</f>
        <v>#REF!</v>
      </c>
      <c r="BF49" s="89" t="e">
        <f>IF(#REF!="snížená",#REF!,0)</f>
        <v>#REF!</v>
      </c>
      <c r="BG49" s="89" t="e">
        <f>IF(#REF!="zákl. přenesená",#REF!,0)</f>
        <v>#REF!</v>
      </c>
      <c r="BH49" s="89" t="e">
        <f>IF(#REF!="sníž. přenesená",#REF!,0)</f>
        <v>#REF!</v>
      </c>
      <c r="BI49" s="89" t="e">
        <f>IF(#REF!="nulová",#REF!,0)</f>
        <v>#REF!</v>
      </c>
      <c r="BJ49" s="82" t="s">
        <v>1</v>
      </c>
      <c r="BK49" s="89" t="e">
        <f>ROUND(#REF!*#REF!,2)</f>
        <v>#REF!</v>
      </c>
      <c r="BL49" s="82" t="s">
        <v>46</v>
      </c>
      <c r="BM49" s="82" t="s">
        <v>50</v>
      </c>
    </row>
    <row r="50" spans="2:65" s="62" customFormat="1" ht="16.5" customHeight="1" x14ac:dyDescent="0.3">
      <c r="B50" s="59"/>
      <c r="C50" s="29" t="s">
        <v>337</v>
      </c>
      <c r="D50" s="63" t="s">
        <v>36</v>
      </c>
      <c r="E50" s="41" t="s">
        <v>96</v>
      </c>
      <c r="F50" s="124" t="s">
        <v>125</v>
      </c>
      <c r="G50" s="126"/>
      <c r="H50" s="126"/>
      <c r="I50" s="126"/>
      <c r="J50" s="56" t="s">
        <v>43</v>
      </c>
      <c r="K50" s="61">
        <v>2</v>
      </c>
      <c r="L50" s="127"/>
      <c r="M50" s="126"/>
      <c r="N50" s="127"/>
      <c r="O50" s="126"/>
      <c r="P50" s="126"/>
      <c r="Q50" s="126"/>
      <c r="R50" s="56"/>
      <c r="S50" s="59"/>
      <c r="T50" s="90">
        <f t="shared" ref="T50:T51" si="7">SUM(N50:S50)</f>
        <v>0</v>
      </c>
      <c r="U50" s="91" t="s">
        <v>8</v>
      </c>
      <c r="X50" s="92">
        <v>0</v>
      </c>
      <c r="Y50" s="92" t="e">
        <f>#REF!*#REF!</f>
        <v>#REF!</v>
      </c>
      <c r="Z50" s="92">
        <v>0</v>
      </c>
      <c r="AA50" s="93" t="e">
        <f>#REF!*#REF!</f>
        <v>#REF!</v>
      </c>
      <c r="AR50" s="94" t="s">
        <v>38</v>
      </c>
      <c r="AT50" s="94" t="s">
        <v>36</v>
      </c>
      <c r="AU50" s="94" t="s">
        <v>13</v>
      </c>
      <c r="AY50" s="62" t="s">
        <v>35</v>
      </c>
      <c r="BE50" s="95" t="e">
        <f>IF(#REF!="základní",#REF!,0)</f>
        <v>#REF!</v>
      </c>
      <c r="BF50" s="95" t="e">
        <f>IF(#REF!="snížená",#REF!,0)</f>
        <v>#REF!</v>
      </c>
      <c r="BG50" s="95" t="e">
        <f>IF(#REF!="zákl. přenesená",#REF!,0)</f>
        <v>#REF!</v>
      </c>
      <c r="BH50" s="95" t="e">
        <f>IF(#REF!="sníž. přenesená",#REF!,0)</f>
        <v>#REF!</v>
      </c>
      <c r="BI50" s="95" t="e">
        <f>IF(#REF!="nulová",#REF!,0)</f>
        <v>#REF!</v>
      </c>
      <c r="BJ50" s="94" t="s">
        <v>1</v>
      </c>
      <c r="BK50" s="95" t="e">
        <f>ROUND(#REF!*#REF!,2)</f>
        <v>#REF!</v>
      </c>
      <c r="BL50" s="94" t="s">
        <v>38</v>
      </c>
      <c r="BM50" s="94" t="s">
        <v>49</v>
      </c>
    </row>
    <row r="51" spans="2:65" s="80" customFormat="1" ht="27" customHeight="1" x14ac:dyDescent="0.3">
      <c r="B51" s="20"/>
      <c r="C51" s="35" t="s">
        <v>338</v>
      </c>
      <c r="D51" s="36" t="s">
        <v>39</v>
      </c>
      <c r="E51" s="44"/>
      <c r="F51" s="107" t="s">
        <v>150</v>
      </c>
      <c r="G51" s="108"/>
      <c r="H51" s="108"/>
      <c r="I51" s="108"/>
      <c r="J51" s="38" t="s">
        <v>43</v>
      </c>
      <c r="K51" s="39">
        <v>2</v>
      </c>
      <c r="L51" s="110"/>
      <c r="M51" s="108"/>
      <c r="N51" s="110"/>
      <c r="O51" s="111"/>
      <c r="P51" s="111"/>
      <c r="Q51" s="111"/>
      <c r="R51" s="40"/>
      <c r="S51" s="20"/>
      <c r="T51" s="85">
        <f t="shared" si="7"/>
        <v>0</v>
      </c>
      <c r="U51" s="86" t="s">
        <v>8</v>
      </c>
      <c r="X51" s="87">
        <v>0.82</v>
      </c>
      <c r="Y51" s="87" t="e">
        <f>#REF!*#REF!</f>
        <v>#REF!</v>
      </c>
      <c r="Z51" s="87">
        <v>0</v>
      </c>
      <c r="AA51" s="88" t="e">
        <f>#REF!*#REF!</f>
        <v>#REF!</v>
      </c>
      <c r="AR51" s="82" t="s">
        <v>46</v>
      </c>
      <c r="AT51" s="82" t="s">
        <v>39</v>
      </c>
      <c r="AU51" s="82" t="s">
        <v>13</v>
      </c>
      <c r="AY51" s="80" t="s">
        <v>35</v>
      </c>
      <c r="BE51" s="89" t="e">
        <f>IF(#REF!="základní",#REF!,0)</f>
        <v>#REF!</v>
      </c>
      <c r="BF51" s="89" t="e">
        <f>IF(#REF!="snížená",#REF!,0)</f>
        <v>#REF!</v>
      </c>
      <c r="BG51" s="89" t="e">
        <f>IF(#REF!="zákl. přenesená",#REF!,0)</f>
        <v>#REF!</v>
      </c>
      <c r="BH51" s="89" t="e">
        <f>IF(#REF!="sníž. přenesená",#REF!,0)</f>
        <v>#REF!</v>
      </c>
      <c r="BI51" s="89" t="e">
        <f>IF(#REF!="nulová",#REF!,0)</f>
        <v>#REF!</v>
      </c>
      <c r="BJ51" s="82" t="s">
        <v>1</v>
      </c>
      <c r="BK51" s="89" t="e">
        <f>ROUND(#REF!*#REF!,2)</f>
        <v>#REF!</v>
      </c>
      <c r="BL51" s="82" t="s">
        <v>46</v>
      </c>
      <c r="BM51" s="82" t="s">
        <v>50</v>
      </c>
    </row>
    <row r="52" spans="2:65" s="62" customFormat="1" ht="15.75" customHeight="1" x14ac:dyDescent="0.3">
      <c r="B52" s="59"/>
      <c r="C52" s="29" t="s">
        <v>339</v>
      </c>
      <c r="D52" s="63" t="s">
        <v>36</v>
      </c>
      <c r="E52" s="41" t="s">
        <v>416</v>
      </c>
      <c r="F52" s="124" t="s">
        <v>417</v>
      </c>
      <c r="G52" s="126"/>
      <c r="H52" s="126"/>
      <c r="I52" s="126"/>
      <c r="J52" s="56" t="s">
        <v>43</v>
      </c>
      <c r="K52" s="61">
        <v>2</v>
      </c>
      <c r="L52" s="127"/>
      <c r="M52" s="126"/>
      <c r="N52" s="127"/>
      <c r="O52" s="126"/>
      <c r="P52" s="126"/>
      <c r="Q52" s="126"/>
      <c r="R52" s="56"/>
      <c r="S52" s="59"/>
      <c r="T52" s="90">
        <f t="shared" ref="T52:T53" si="8">SUM(N52:S52)</f>
        <v>0</v>
      </c>
      <c r="U52" s="91" t="s">
        <v>8</v>
      </c>
      <c r="X52" s="92">
        <v>0</v>
      </c>
      <c r="Y52" s="92" t="e">
        <f>#REF!*#REF!</f>
        <v>#REF!</v>
      </c>
      <c r="Z52" s="92">
        <v>0</v>
      </c>
      <c r="AA52" s="93" t="e">
        <f>#REF!*#REF!</f>
        <v>#REF!</v>
      </c>
      <c r="AR52" s="94" t="s">
        <v>38</v>
      </c>
      <c r="AT52" s="94" t="s">
        <v>36</v>
      </c>
      <c r="AU52" s="94" t="s">
        <v>13</v>
      </c>
      <c r="AY52" s="62" t="s">
        <v>35</v>
      </c>
      <c r="BE52" s="95" t="e">
        <f>IF(#REF!="základní",#REF!,0)</f>
        <v>#REF!</v>
      </c>
      <c r="BF52" s="95" t="e">
        <f>IF(#REF!="snížená",#REF!,0)</f>
        <v>#REF!</v>
      </c>
      <c r="BG52" s="95" t="e">
        <f>IF(#REF!="zákl. přenesená",#REF!,0)</f>
        <v>#REF!</v>
      </c>
      <c r="BH52" s="95" t="e">
        <f>IF(#REF!="sníž. přenesená",#REF!,0)</f>
        <v>#REF!</v>
      </c>
      <c r="BI52" s="95" t="e">
        <f>IF(#REF!="nulová",#REF!,0)</f>
        <v>#REF!</v>
      </c>
      <c r="BJ52" s="94" t="s">
        <v>1</v>
      </c>
      <c r="BK52" s="95" t="e">
        <f>ROUND(#REF!*#REF!,2)</f>
        <v>#REF!</v>
      </c>
      <c r="BL52" s="94" t="s">
        <v>38</v>
      </c>
      <c r="BM52" s="94" t="s">
        <v>49</v>
      </c>
    </row>
    <row r="53" spans="2:65" s="80" customFormat="1" ht="27" customHeight="1" x14ac:dyDescent="0.3">
      <c r="B53" s="20"/>
      <c r="C53" s="35" t="s">
        <v>340</v>
      </c>
      <c r="D53" s="36" t="s">
        <v>39</v>
      </c>
      <c r="E53" s="44"/>
      <c r="F53" s="107" t="s">
        <v>341</v>
      </c>
      <c r="G53" s="108"/>
      <c r="H53" s="108"/>
      <c r="I53" s="108"/>
      <c r="J53" s="38" t="s">
        <v>43</v>
      </c>
      <c r="K53" s="39">
        <v>2</v>
      </c>
      <c r="L53" s="110"/>
      <c r="M53" s="108"/>
      <c r="N53" s="110"/>
      <c r="O53" s="111"/>
      <c r="P53" s="111"/>
      <c r="Q53" s="111"/>
      <c r="R53" s="40"/>
      <c r="S53" s="20"/>
      <c r="T53" s="85">
        <f t="shared" si="8"/>
        <v>0</v>
      </c>
      <c r="U53" s="86" t="s">
        <v>8</v>
      </c>
      <c r="X53" s="87">
        <v>0.82</v>
      </c>
      <c r="Y53" s="87" t="e">
        <f>#REF!*#REF!</f>
        <v>#REF!</v>
      </c>
      <c r="Z53" s="87">
        <v>0</v>
      </c>
      <c r="AA53" s="88" t="e">
        <f>#REF!*#REF!</f>
        <v>#REF!</v>
      </c>
      <c r="AR53" s="82" t="s">
        <v>46</v>
      </c>
      <c r="AT53" s="82" t="s">
        <v>39</v>
      </c>
      <c r="AU53" s="82" t="s">
        <v>13</v>
      </c>
      <c r="AY53" s="80" t="s">
        <v>35</v>
      </c>
      <c r="BE53" s="89" t="e">
        <f>IF(#REF!="základní",#REF!,0)</f>
        <v>#REF!</v>
      </c>
      <c r="BF53" s="89" t="e">
        <f>IF(#REF!="snížená",#REF!,0)</f>
        <v>#REF!</v>
      </c>
      <c r="BG53" s="89" t="e">
        <f>IF(#REF!="zákl. přenesená",#REF!,0)</f>
        <v>#REF!</v>
      </c>
      <c r="BH53" s="89" t="e">
        <f>IF(#REF!="sníž. přenesená",#REF!,0)</f>
        <v>#REF!</v>
      </c>
      <c r="BI53" s="89" t="e">
        <f>IF(#REF!="nulová",#REF!,0)</f>
        <v>#REF!</v>
      </c>
      <c r="BJ53" s="82" t="s">
        <v>1</v>
      </c>
      <c r="BK53" s="89" t="e">
        <f>ROUND(#REF!*#REF!,2)</f>
        <v>#REF!</v>
      </c>
      <c r="BL53" s="82" t="s">
        <v>46</v>
      </c>
      <c r="BM53" s="82" t="s">
        <v>50</v>
      </c>
    </row>
    <row r="54" spans="2:65" s="80" customFormat="1" ht="15.75" customHeight="1" x14ac:dyDescent="0.3">
      <c r="B54" s="20"/>
      <c r="C54" s="29" t="s">
        <v>332</v>
      </c>
      <c r="D54" s="30" t="s">
        <v>36</v>
      </c>
      <c r="E54" s="41" t="s">
        <v>419</v>
      </c>
      <c r="F54" s="124" t="s">
        <v>418</v>
      </c>
      <c r="G54" s="111"/>
      <c r="H54" s="111"/>
      <c r="I54" s="111"/>
      <c r="J54" s="32" t="s">
        <v>43</v>
      </c>
      <c r="K54" s="33">
        <v>2</v>
      </c>
      <c r="L54" s="125"/>
      <c r="M54" s="111"/>
      <c r="N54" s="125"/>
      <c r="O54" s="111"/>
      <c r="P54" s="111"/>
      <c r="Q54" s="111"/>
      <c r="R54" s="56"/>
      <c r="S54" s="20"/>
      <c r="T54" s="85">
        <f t="shared" ref="T54:T55" si="9">SUM(N54:S54)</f>
        <v>0</v>
      </c>
      <c r="U54" s="86" t="s">
        <v>8</v>
      </c>
      <c r="X54" s="87">
        <v>0</v>
      </c>
      <c r="Y54" s="87" t="e">
        <f>#REF!*#REF!</f>
        <v>#REF!</v>
      </c>
      <c r="Z54" s="87">
        <v>0</v>
      </c>
      <c r="AA54" s="88" t="e">
        <f>#REF!*#REF!</f>
        <v>#REF!</v>
      </c>
      <c r="AR54" s="82" t="s">
        <v>38</v>
      </c>
      <c r="AT54" s="82" t="s">
        <v>36</v>
      </c>
      <c r="AU54" s="82" t="s">
        <v>13</v>
      </c>
      <c r="AY54" s="80" t="s">
        <v>35</v>
      </c>
      <c r="BE54" s="89" t="e">
        <f>IF(#REF!="základní",#REF!,0)</f>
        <v>#REF!</v>
      </c>
      <c r="BF54" s="89" t="e">
        <f>IF(#REF!="snížená",#REF!,0)</f>
        <v>#REF!</v>
      </c>
      <c r="BG54" s="89" t="e">
        <f>IF(#REF!="zákl. přenesená",#REF!,0)</f>
        <v>#REF!</v>
      </c>
      <c r="BH54" s="89" t="e">
        <f>IF(#REF!="sníž. přenesená",#REF!,0)</f>
        <v>#REF!</v>
      </c>
      <c r="BI54" s="89" t="e">
        <f>IF(#REF!="nulová",#REF!,0)</f>
        <v>#REF!</v>
      </c>
      <c r="BJ54" s="82" t="s">
        <v>1</v>
      </c>
      <c r="BK54" s="89" t="e">
        <f>ROUND(#REF!*#REF!,2)</f>
        <v>#REF!</v>
      </c>
      <c r="BL54" s="82" t="s">
        <v>38</v>
      </c>
      <c r="BM54" s="82" t="s">
        <v>49</v>
      </c>
    </row>
    <row r="55" spans="2:65" s="80" customFormat="1" ht="27" customHeight="1" x14ac:dyDescent="0.3">
      <c r="B55" s="20"/>
      <c r="C55" s="35" t="s">
        <v>331</v>
      </c>
      <c r="D55" s="36" t="s">
        <v>39</v>
      </c>
      <c r="E55" s="44"/>
      <c r="F55" s="107" t="s">
        <v>330</v>
      </c>
      <c r="G55" s="108"/>
      <c r="H55" s="108"/>
      <c r="I55" s="108"/>
      <c r="J55" s="38" t="s">
        <v>43</v>
      </c>
      <c r="K55" s="39">
        <v>2</v>
      </c>
      <c r="L55" s="110"/>
      <c r="M55" s="108"/>
      <c r="N55" s="110"/>
      <c r="O55" s="111"/>
      <c r="P55" s="111"/>
      <c r="Q55" s="111"/>
      <c r="R55" s="40"/>
      <c r="S55" s="20"/>
      <c r="T55" s="85">
        <f t="shared" si="9"/>
        <v>0</v>
      </c>
      <c r="U55" s="86" t="s">
        <v>8</v>
      </c>
      <c r="X55" s="87">
        <v>0.82</v>
      </c>
      <c r="Y55" s="87" t="e">
        <f>#REF!*#REF!</f>
        <v>#REF!</v>
      </c>
      <c r="Z55" s="87">
        <v>0</v>
      </c>
      <c r="AA55" s="88" t="e">
        <f>#REF!*#REF!</f>
        <v>#REF!</v>
      </c>
      <c r="AR55" s="82" t="s">
        <v>46</v>
      </c>
      <c r="AT55" s="82" t="s">
        <v>39</v>
      </c>
      <c r="AU55" s="82" t="s">
        <v>13</v>
      </c>
      <c r="AY55" s="80" t="s">
        <v>35</v>
      </c>
      <c r="BE55" s="89" t="e">
        <f>IF(#REF!="základní",#REF!,0)</f>
        <v>#REF!</v>
      </c>
      <c r="BF55" s="89" t="e">
        <f>IF(#REF!="snížená",#REF!,0)</f>
        <v>#REF!</v>
      </c>
      <c r="BG55" s="89" t="e">
        <f>IF(#REF!="zákl. přenesená",#REF!,0)</f>
        <v>#REF!</v>
      </c>
      <c r="BH55" s="89" t="e">
        <f>IF(#REF!="sníž. přenesená",#REF!,0)</f>
        <v>#REF!</v>
      </c>
      <c r="BI55" s="89" t="e">
        <f>IF(#REF!="nulová",#REF!,0)</f>
        <v>#REF!</v>
      </c>
      <c r="BJ55" s="82" t="s">
        <v>1</v>
      </c>
      <c r="BK55" s="89" t="e">
        <f>ROUND(#REF!*#REF!,2)</f>
        <v>#REF!</v>
      </c>
      <c r="BL55" s="82" t="s">
        <v>46</v>
      </c>
      <c r="BM55" s="82" t="s">
        <v>50</v>
      </c>
    </row>
    <row r="56" spans="2:65" s="80" customFormat="1" ht="15.75" customHeight="1" x14ac:dyDescent="0.3">
      <c r="B56" s="20"/>
      <c r="C56" s="29" t="s">
        <v>365</v>
      </c>
      <c r="D56" s="30" t="s">
        <v>36</v>
      </c>
      <c r="E56" s="41" t="s">
        <v>396</v>
      </c>
      <c r="F56" s="112" t="s">
        <v>368</v>
      </c>
      <c r="G56" s="113"/>
      <c r="H56" s="113"/>
      <c r="I56" s="114"/>
      <c r="J56" s="32" t="s">
        <v>43</v>
      </c>
      <c r="K56" s="33">
        <v>1</v>
      </c>
      <c r="L56" s="115"/>
      <c r="M56" s="116"/>
      <c r="N56" s="115"/>
      <c r="O56" s="117"/>
      <c r="P56" s="117"/>
      <c r="Q56" s="116"/>
      <c r="R56" s="56"/>
      <c r="S56" s="20"/>
      <c r="T56" s="85">
        <f t="shared" ref="T56:T59" si="10">SUM(N56:S56)</f>
        <v>0</v>
      </c>
      <c r="U56" s="86" t="s">
        <v>8</v>
      </c>
      <c r="X56" s="87">
        <v>0</v>
      </c>
      <c r="Y56" s="87" t="e">
        <f>#REF!*#REF!</f>
        <v>#REF!</v>
      </c>
      <c r="Z56" s="87">
        <v>0</v>
      </c>
      <c r="AA56" s="88" t="e">
        <f>#REF!*#REF!</f>
        <v>#REF!</v>
      </c>
      <c r="AR56" s="82" t="s">
        <v>38</v>
      </c>
      <c r="AT56" s="82" t="s">
        <v>36</v>
      </c>
      <c r="AU56" s="82" t="s">
        <v>13</v>
      </c>
      <c r="AY56" s="80" t="s">
        <v>35</v>
      </c>
      <c r="BE56" s="89" t="e">
        <f>IF(#REF!="základní",#REF!,0)</f>
        <v>#REF!</v>
      </c>
      <c r="BF56" s="89" t="e">
        <f>IF(#REF!="snížená",#REF!,0)</f>
        <v>#REF!</v>
      </c>
      <c r="BG56" s="89" t="e">
        <f>IF(#REF!="zákl. přenesená",#REF!,0)</f>
        <v>#REF!</v>
      </c>
      <c r="BH56" s="89" t="e">
        <f>IF(#REF!="sníž. přenesená",#REF!,0)</f>
        <v>#REF!</v>
      </c>
      <c r="BI56" s="89" t="e">
        <f>IF(#REF!="nulová",#REF!,0)</f>
        <v>#REF!</v>
      </c>
      <c r="BJ56" s="82" t="s">
        <v>1</v>
      </c>
      <c r="BK56" s="89" t="e">
        <f>ROUND(#REF!*#REF!,2)</f>
        <v>#REF!</v>
      </c>
      <c r="BL56" s="82" t="s">
        <v>38</v>
      </c>
      <c r="BM56" s="82" t="s">
        <v>49</v>
      </c>
    </row>
    <row r="57" spans="2:65" s="80" customFormat="1" ht="27" customHeight="1" x14ac:dyDescent="0.3">
      <c r="B57" s="20"/>
      <c r="C57" s="35" t="s">
        <v>366</v>
      </c>
      <c r="D57" s="36" t="s">
        <v>39</v>
      </c>
      <c r="E57" s="44"/>
      <c r="F57" s="118" t="s">
        <v>369</v>
      </c>
      <c r="G57" s="119"/>
      <c r="H57" s="119"/>
      <c r="I57" s="120"/>
      <c r="J57" s="38" t="s">
        <v>43</v>
      </c>
      <c r="K57" s="39">
        <v>1</v>
      </c>
      <c r="L57" s="121"/>
      <c r="M57" s="122"/>
      <c r="N57" s="121"/>
      <c r="O57" s="123"/>
      <c r="P57" s="123"/>
      <c r="Q57" s="122"/>
      <c r="R57" s="40"/>
      <c r="S57" s="20"/>
      <c r="T57" s="85">
        <f t="shared" si="10"/>
        <v>0</v>
      </c>
      <c r="U57" s="86" t="s">
        <v>8</v>
      </c>
      <c r="X57" s="87">
        <v>0</v>
      </c>
      <c r="Y57" s="87" t="e">
        <f>#REF!*#REF!</f>
        <v>#REF!</v>
      </c>
      <c r="Z57" s="87">
        <v>0</v>
      </c>
      <c r="AA57" s="88" t="e">
        <f>#REF!*#REF!</f>
        <v>#REF!</v>
      </c>
      <c r="AR57" s="82" t="s">
        <v>46</v>
      </c>
      <c r="AT57" s="82" t="s">
        <v>39</v>
      </c>
      <c r="AU57" s="82" t="s">
        <v>13</v>
      </c>
      <c r="AY57" s="80" t="s">
        <v>35</v>
      </c>
      <c r="BE57" s="89" t="e">
        <f>IF(#REF!="základní",#REF!,0)</f>
        <v>#REF!</v>
      </c>
      <c r="BF57" s="89" t="e">
        <f>IF(#REF!="snížená",#REF!,0)</f>
        <v>#REF!</v>
      </c>
      <c r="BG57" s="89" t="e">
        <f>IF(#REF!="zákl. přenesená",#REF!,0)</f>
        <v>#REF!</v>
      </c>
      <c r="BH57" s="89" t="e">
        <f>IF(#REF!="sníž. přenesená",#REF!,0)</f>
        <v>#REF!</v>
      </c>
      <c r="BI57" s="89" t="e">
        <f>IF(#REF!="nulová",#REF!,0)</f>
        <v>#REF!</v>
      </c>
      <c r="BJ57" s="82" t="s">
        <v>1</v>
      </c>
      <c r="BK57" s="89" t="e">
        <f>ROUND(#REF!*#REF!,2)</f>
        <v>#REF!</v>
      </c>
      <c r="BL57" s="82" t="s">
        <v>46</v>
      </c>
      <c r="BM57" s="82" t="s">
        <v>50</v>
      </c>
    </row>
    <row r="58" spans="2:65" s="80" customFormat="1" ht="15.75" customHeight="1" x14ac:dyDescent="0.3">
      <c r="B58" s="20"/>
      <c r="C58" s="29" t="s">
        <v>367</v>
      </c>
      <c r="D58" s="30" t="s">
        <v>36</v>
      </c>
      <c r="E58" s="41" t="s">
        <v>370</v>
      </c>
      <c r="F58" s="112" t="s">
        <v>373</v>
      </c>
      <c r="G58" s="113"/>
      <c r="H58" s="113"/>
      <c r="I58" s="114"/>
      <c r="J58" s="56" t="s">
        <v>190</v>
      </c>
      <c r="K58" s="33">
        <v>8</v>
      </c>
      <c r="L58" s="115"/>
      <c r="M58" s="116"/>
      <c r="N58" s="115"/>
      <c r="O58" s="117"/>
      <c r="P58" s="117"/>
      <c r="Q58" s="116"/>
      <c r="R58" s="56"/>
      <c r="S58" s="20"/>
      <c r="T58" s="85">
        <f t="shared" si="10"/>
        <v>0</v>
      </c>
      <c r="U58" s="86" t="s">
        <v>8</v>
      </c>
      <c r="X58" s="87">
        <v>0</v>
      </c>
      <c r="Y58" s="87" t="e">
        <f>#REF!*#REF!</f>
        <v>#REF!</v>
      </c>
      <c r="Z58" s="87">
        <v>0</v>
      </c>
      <c r="AA58" s="88" t="e">
        <f>#REF!*#REF!</f>
        <v>#REF!</v>
      </c>
      <c r="AR58" s="82" t="s">
        <v>38</v>
      </c>
      <c r="AT58" s="82" t="s">
        <v>36</v>
      </c>
      <c r="AU58" s="82" t="s">
        <v>13</v>
      </c>
      <c r="AY58" s="80" t="s">
        <v>35</v>
      </c>
      <c r="BE58" s="89" t="e">
        <f>IF(#REF!="základní",#REF!,0)</f>
        <v>#REF!</v>
      </c>
      <c r="BF58" s="89" t="e">
        <f>IF(#REF!="snížená",#REF!,0)</f>
        <v>#REF!</v>
      </c>
      <c r="BG58" s="89" t="e">
        <f>IF(#REF!="zákl. přenesená",#REF!,0)</f>
        <v>#REF!</v>
      </c>
      <c r="BH58" s="89" t="e">
        <f>IF(#REF!="sníž. přenesená",#REF!,0)</f>
        <v>#REF!</v>
      </c>
      <c r="BI58" s="89" t="e">
        <f>IF(#REF!="nulová",#REF!,0)</f>
        <v>#REF!</v>
      </c>
      <c r="BJ58" s="82" t="s">
        <v>1</v>
      </c>
      <c r="BK58" s="89" t="e">
        <f>ROUND(#REF!*#REF!,2)</f>
        <v>#REF!</v>
      </c>
      <c r="BL58" s="82" t="s">
        <v>38</v>
      </c>
      <c r="BM58" s="82" t="s">
        <v>49</v>
      </c>
    </row>
    <row r="59" spans="2:65" s="80" customFormat="1" ht="27" customHeight="1" x14ac:dyDescent="0.3">
      <c r="B59" s="20"/>
      <c r="C59" s="35" t="s">
        <v>381</v>
      </c>
      <c r="D59" s="36" t="s">
        <v>39</v>
      </c>
      <c r="E59" s="44"/>
      <c r="F59" s="118" t="s">
        <v>371</v>
      </c>
      <c r="G59" s="119"/>
      <c r="H59" s="119"/>
      <c r="I59" s="120"/>
      <c r="J59" s="38" t="s">
        <v>190</v>
      </c>
      <c r="K59" s="39">
        <v>8</v>
      </c>
      <c r="L59" s="121"/>
      <c r="M59" s="122"/>
      <c r="N59" s="121"/>
      <c r="O59" s="123"/>
      <c r="P59" s="123"/>
      <c r="Q59" s="122"/>
      <c r="R59" s="40"/>
      <c r="S59" s="20"/>
      <c r="T59" s="85">
        <f t="shared" si="10"/>
        <v>0</v>
      </c>
      <c r="U59" s="86" t="s">
        <v>8</v>
      </c>
      <c r="X59" s="87">
        <v>0</v>
      </c>
      <c r="Y59" s="87" t="e">
        <f>#REF!*#REF!</f>
        <v>#REF!</v>
      </c>
      <c r="Z59" s="87">
        <v>0</v>
      </c>
      <c r="AA59" s="88" t="e">
        <f>#REF!*#REF!</f>
        <v>#REF!</v>
      </c>
      <c r="AR59" s="82" t="s">
        <v>46</v>
      </c>
      <c r="AT59" s="82" t="s">
        <v>39</v>
      </c>
      <c r="AU59" s="82" t="s">
        <v>13</v>
      </c>
      <c r="AY59" s="80" t="s">
        <v>35</v>
      </c>
      <c r="BE59" s="89" t="e">
        <f>IF(#REF!="základní",#REF!,0)</f>
        <v>#REF!</v>
      </c>
      <c r="BF59" s="89" t="e">
        <f>IF(#REF!="snížená",#REF!,0)</f>
        <v>#REF!</v>
      </c>
      <c r="BG59" s="89" t="e">
        <f>IF(#REF!="zákl. přenesená",#REF!,0)</f>
        <v>#REF!</v>
      </c>
      <c r="BH59" s="89" t="e">
        <f>IF(#REF!="sníž. přenesená",#REF!,0)</f>
        <v>#REF!</v>
      </c>
      <c r="BI59" s="89" t="e">
        <f>IF(#REF!="nulová",#REF!,0)</f>
        <v>#REF!</v>
      </c>
      <c r="BJ59" s="82" t="s">
        <v>1</v>
      </c>
      <c r="BK59" s="89" t="e">
        <f>ROUND(#REF!*#REF!,2)</f>
        <v>#REF!</v>
      </c>
      <c r="BL59" s="82" t="s">
        <v>46</v>
      </c>
      <c r="BM59" s="82" t="s">
        <v>50</v>
      </c>
    </row>
    <row r="60" spans="2:65" s="80" customFormat="1" ht="15.75" customHeight="1" x14ac:dyDescent="0.3">
      <c r="B60" s="20"/>
      <c r="C60" s="29" t="s">
        <v>376</v>
      </c>
      <c r="D60" s="30" t="s">
        <v>36</v>
      </c>
      <c r="E60" s="41" t="s">
        <v>375</v>
      </c>
      <c r="F60" s="112" t="s">
        <v>374</v>
      </c>
      <c r="G60" s="113"/>
      <c r="H60" s="113"/>
      <c r="I60" s="114"/>
      <c r="J60" s="56" t="s">
        <v>190</v>
      </c>
      <c r="K60" s="33">
        <v>8</v>
      </c>
      <c r="L60" s="115"/>
      <c r="M60" s="116"/>
      <c r="N60" s="115"/>
      <c r="O60" s="117"/>
      <c r="P60" s="117"/>
      <c r="Q60" s="116"/>
      <c r="R60" s="56"/>
      <c r="S60" s="20"/>
      <c r="T60" s="85">
        <f t="shared" ref="T60:T61" si="11">SUM(N60:S60)</f>
        <v>0</v>
      </c>
      <c r="U60" s="86" t="s">
        <v>8</v>
      </c>
      <c r="X60" s="87">
        <v>0</v>
      </c>
      <c r="Y60" s="87" t="e">
        <f>#REF!*#REF!</f>
        <v>#REF!</v>
      </c>
      <c r="Z60" s="87">
        <v>0</v>
      </c>
      <c r="AA60" s="88" t="e">
        <f>#REF!*#REF!</f>
        <v>#REF!</v>
      </c>
      <c r="AR60" s="82" t="s">
        <v>38</v>
      </c>
      <c r="AT60" s="82" t="s">
        <v>36</v>
      </c>
      <c r="AU60" s="82" t="s">
        <v>13</v>
      </c>
      <c r="AY60" s="80" t="s">
        <v>35</v>
      </c>
      <c r="BE60" s="89" t="e">
        <f>IF(#REF!="základní",#REF!,0)</f>
        <v>#REF!</v>
      </c>
      <c r="BF60" s="89" t="e">
        <f>IF(#REF!="snížená",#REF!,0)</f>
        <v>#REF!</v>
      </c>
      <c r="BG60" s="89" t="e">
        <f>IF(#REF!="zákl. přenesená",#REF!,0)</f>
        <v>#REF!</v>
      </c>
      <c r="BH60" s="89" t="e">
        <f>IF(#REF!="sníž. přenesená",#REF!,0)</f>
        <v>#REF!</v>
      </c>
      <c r="BI60" s="89" t="e">
        <f>IF(#REF!="nulová",#REF!,0)</f>
        <v>#REF!</v>
      </c>
      <c r="BJ60" s="82" t="s">
        <v>1</v>
      </c>
      <c r="BK60" s="89" t="e">
        <f>ROUND(#REF!*#REF!,2)</f>
        <v>#REF!</v>
      </c>
      <c r="BL60" s="82" t="s">
        <v>38</v>
      </c>
      <c r="BM60" s="82" t="s">
        <v>49</v>
      </c>
    </row>
    <row r="61" spans="2:65" s="80" customFormat="1" ht="27" customHeight="1" x14ac:dyDescent="0.3">
      <c r="B61" s="20"/>
      <c r="C61" s="35" t="s">
        <v>382</v>
      </c>
      <c r="D61" s="36" t="s">
        <v>39</v>
      </c>
      <c r="E61" s="44"/>
      <c r="F61" s="118" t="s">
        <v>372</v>
      </c>
      <c r="G61" s="119"/>
      <c r="H61" s="119"/>
      <c r="I61" s="120"/>
      <c r="J61" s="38" t="s">
        <v>190</v>
      </c>
      <c r="K61" s="39">
        <v>8</v>
      </c>
      <c r="L61" s="121"/>
      <c r="M61" s="122"/>
      <c r="N61" s="121"/>
      <c r="O61" s="123"/>
      <c r="P61" s="123"/>
      <c r="Q61" s="122"/>
      <c r="R61" s="40"/>
      <c r="S61" s="20"/>
      <c r="T61" s="85">
        <f t="shared" si="11"/>
        <v>0</v>
      </c>
      <c r="U61" s="86" t="s">
        <v>8</v>
      </c>
      <c r="X61" s="87">
        <v>0</v>
      </c>
      <c r="Y61" s="87" t="e">
        <f>#REF!*#REF!</f>
        <v>#REF!</v>
      </c>
      <c r="Z61" s="87">
        <v>0</v>
      </c>
      <c r="AA61" s="88" t="e">
        <f>#REF!*#REF!</f>
        <v>#REF!</v>
      </c>
      <c r="AR61" s="82" t="s">
        <v>46</v>
      </c>
      <c r="AT61" s="82" t="s">
        <v>39</v>
      </c>
      <c r="AU61" s="82" t="s">
        <v>13</v>
      </c>
      <c r="AY61" s="80" t="s">
        <v>35</v>
      </c>
      <c r="BE61" s="89" t="e">
        <f>IF(#REF!="základní",#REF!,0)</f>
        <v>#REF!</v>
      </c>
      <c r="BF61" s="89" t="e">
        <f>IF(#REF!="snížená",#REF!,0)</f>
        <v>#REF!</v>
      </c>
      <c r="BG61" s="89" t="e">
        <f>IF(#REF!="zákl. přenesená",#REF!,0)</f>
        <v>#REF!</v>
      </c>
      <c r="BH61" s="89" t="e">
        <f>IF(#REF!="sníž. přenesená",#REF!,0)</f>
        <v>#REF!</v>
      </c>
      <c r="BI61" s="89" t="e">
        <f>IF(#REF!="nulová",#REF!,0)</f>
        <v>#REF!</v>
      </c>
      <c r="BJ61" s="82" t="s">
        <v>1</v>
      </c>
      <c r="BK61" s="89" t="e">
        <f>ROUND(#REF!*#REF!,2)</f>
        <v>#REF!</v>
      </c>
      <c r="BL61" s="82" t="s">
        <v>46</v>
      </c>
      <c r="BM61" s="82" t="s">
        <v>50</v>
      </c>
    </row>
    <row r="62" spans="2:65" s="80" customFormat="1" ht="15.75" customHeight="1" x14ac:dyDescent="0.3">
      <c r="B62" s="20"/>
      <c r="C62" s="29" t="s">
        <v>377</v>
      </c>
      <c r="D62" s="30" t="s">
        <v>36</v>
      </c>
      <c r="E62" s="41" t="s">
        <v>378</v>
      </c>
      <c r="F62" s="112" t="s">
        <v>394</v>
      </c>
      <c r="G62" s="113"/>
      <c r="H62" s="113"/>
      <c r="I62" s="114"/>
      <c r="J62" s="56" t="s">
        <v>53</v>
      </c>
      <c r="K62" s="33">
        <v>0.5</v>
      </c>
      <c r="L62" s="115"/>
      <c r="M62" s="116"/>
      <c r="N62" s="115"/>
      <c r="O62" s="117"/>
      <c r="P62" s="117"/>
      <c r="Q62" s="116"/>
      <c r="R62" s="56"/>
      <c r="S62" s="20"/>
      <c r="T62" s="85">
        <f t="shared" ref="T62:T63" si="12">SUM(N62:S62)</f>
        <v>0</v>
      </c>
      <c r="U62" s="86" t="s">
        <v>8</v>
      </c>
      <c r="X62" s="87">
        <v>0</v>
      </c>
      <c r="Y62" s="87" t="e">
        <f>#REF!*#REF!</f>
        <v>#REF!</v>
      </c>
      <c r="Z62" s="87">
        <v>0</v>
      </c>
      <c r="AA62" s="88" t="e">
        <f>#REF!*#REF!</f>
        <v>#REF!</v>
      </c>
      <c r="AR62" s="82" t="s">
        <v>38</v>
      </c>
      <c r="AT62" s="82" t="s">
        <v>36</v>
      </c>
      <c r="AU62" s="82" t="s">
        <v>13</v>
      </c>
      <c r="AY62" s="80" t="s">
        <v>35</v>
      </c>
      <c r="BE62" s="89" t="e">
        <f>IF(#REF!="základní",#REF!,0)</f>
        <v>#REF!</v>
      </c>
      <c r="BF62" s="89" t="e">
        <f>IF(#REF!="snížená",#REF!,0)</f>
        <v>#REF!</v>
      </c>
      <c r="BG62" s="89" t="e">
        <f>IF(#REF!="zákl. přenesená",#REF!,0)</f>
        <v>#REF!</v>
      </c>
      <c r="BH62" s="89" t="e">
        <f>IF(#REF!="sníž. přenesená",#REF!,0)</f>
        <v>#REF!</v>
      </c>
      <c r="BI62" s="89" t="e">
        <f>IF(#REF!="nulová",#REF!,0)</f>
        <v>#REF!</v>
      </c>
      <c r="BJ62" s="82" t="s">
        <v>1</v>
      </c>
      <c r="BK62" s="89" t="e">
        <f>ROUND(#REF!*#REF!,2)</f>
        <v>#REF!</v>
      </c>
      <c r="BL62" s="82" t="s">
        <v>38</v>
      </c>
      <c r="BM62" s="82" t="s">
        <v>49</v>
      </c>
    </row>
    <row r="63" spans="2:65" s="80" customFormat="1" ht="27" customHeight="1" x14ac:dyDescent="0.3">
      <c r="B63" s="20"/>
      <c r="C63" s="35" t="s">
        <v>383</v>
      </c>
      <c r="D63" s="36" t="s">
        <v>39</v>
      </c>
      <c r="E63" s="44"/>
      <c r="F63" s="118" t="s">
        <v>395</v>
      </c>
      <c r="G63" s="119"/>
      <c r="H63" s="119"/>
      <c r="I63" s="120"/>
      <c r="J63" s="38" t="s">
        <v>53</v>
      </c>
      <c r="K63" s="39">
        <v>0.5</v>
      </c>
      <c r="L63" s="121"/>
      <c r="M63" s="122"/>
      <c r="N63" s="121"/>
      <c r="O63" s="123"/>
      <c r="P63" s="123"/>
      <c r="Q63" s="122"/>
      <c r="R63" s="40"/>
      <c r="S63" s="20"/>
      <c r="T63" s="85">
        <f t="shared" si="12"/>
        <v>0</v>
      </c>
      <c r="U63" s="86" t="s">
        <v>8</v>
      </c>
      <c r="X63" s="87">
        <v>0</v>
      </c>
      <c r="Y63" s="87" t="e">
        <f>#REF!*#REF!</f>
        <v>#REF!</v>
      </c>
      <c r="Z63" s="87">
        <v>0</v>
      </c>
      <c r="AA63" s="88" t="e">
        <f>#REF!*#REF!</f>
        <v>#REF!</v>
      </c>
      <c r="AR63" s="82" t="s">
        <v>46</v>
      </c>
      <c r="AT63" s="82" t="s">
        <v>39</v>
      </c>
      <c r="AU63" s="82" t="s">
        <v>13</v>
      </c>
      <c r="AY63" s="80" t="s">
        <v>35</v>
      </c>
      <c r="BE63" s="89" t="e">
        <f>IF(#REF!="základní",#REF!,0)</f>
        <v>#REF!</v>
      </c>
      <c r="BF63" s="89" t="e">
        <f>IF(#REF!="snížená",#REF!,0)</f>
        <v>#REF!</v>
      </c>
      <c r="BG63" s="89" t="e">
        <f>IF(#REF!="zákl. přenesená",#REF!,0)</f>
        <v>#REF!</v>
      </c>
      <c r="BH63" s="89" t="e">
        <f>IF(#REF!="sníž. přenesená",#REF!,0)</f>
        <v>#REF!</v>
      </c>
      <c r="BI63" s="89" t="e">
        <f>IF(#REF!="nulová",#REF!,0)</f>
        <v>#REF!</v>
      </c>
      <c r="BJ63" s="82" t="s">
        <v>1</v>
      </c>
      <c r="BK63" s="89" t="e">
        <f>ROUND(#REF!*#REF!,2)</f>
        <v>#REF!</v>
      </c>
      <c r="BL63" s="82" t="s">
        <v>46</v>
      </c>
      <c r="BM63" s="82" t="s">
        <v>50</v>
      </c>
    </row>
    <row r="64" spans="2:65" s="62" customFormat="1" ht="15.75" customHeight="1" x14ac:dyDescent="0.3">
      <c r="B64" s="59"/>
      <c r="C64" s="60" t="s">
        <v>126</v>
      </c>
      <c r="D64" s="56" t="s">
        <v>36</v>
      </c>
      <c r="E64" s="41" t="s">
        <v>181</v>
      </c>
      <c r="F64" s="124" t="s">
        <v>180</v>
      </c>
      <c r="G64" s="126"/>
      <c r="H64" s="126"/>
      <c r="I64" s="126"/>
      <c r="J64" s="56" t="s">
        <v>43</v>
      </c>
      <c r="K64" s="61">
        <v>1</v>
      </c>
      <c r="L64" s="127"/>
      <c r="M64" s="126"/>
      <c r="N64" s="127"/>
      <c r="O64" s="126"/>
      <c r="P64" s="126"/>
      <c r="Q64" s="126"/>
      <c r="R64" s="56"/>
      <c r="S64" s="59"/>
      <c r="T64" s="90">
        <f>SUM(N64:S64)</f>
        <v>0</v>
      </c>
      <c r="U64" s="91" t="s">
        <v>8</v>
      </c>
      <c r="X64" s="92">
        <v>0</v>
      </c>
      <c r="Y64" s="92">
        <f>$X$28*$K$28</f>
        <v>0</v>
      </c>
      <c r="Z64" s="92">
        <v>0</v>
      </c>
      <c r="AA64" s="93">
        <f>$Z$28*$K$28</f>
        <v>0</v>
      </c>
      <c r="AB64" s="96"/>
      <c r="AR64" s="94" t="s">
        <v>44</v>
      </c>
      <c r="AT64" s="94" t="s">
        <v>36</v>
      </c>
      <c r="AU64" s="94" t="s">
        <v>13</v>
      </c>
      <c r="AY64" s="94" t="s">
        <v>35</v>
      </c>
      <c r="BE64" s="95">
        <f>IF($U$28="základní",$N$28,0)</f>
        <v>0</v>
      </c>
      <c r="BF64" s="95">
        <f>IF($U$28="snížená",$N$28,0)</f>
        <v>0</v>
      </c>
      <c r="BG64" s="95">
        <f>IF($U$28="zákl. přenesená",$N$28,0)</f>
        <v>0</v>
      </c>
      <c r="BH64" s="95">
        <f>IF($U$28="sníž. přenesená",$N$28,0)</f>
        <v>0</v>
      </c>
      <c r="BI64" s="95">
        <f>IF($U$28="nulová",$N$28,0)</f>
        <v>0</v>
      </c>
      <c r="BJ64" s="94" t="s">
        <v>1</v>
      </c>
      <c r="BK64" s="95">
        <f>ROUND($L$28*$K$28,2)</f>
        <v>0</v>
      </c>
      <c r="BL64" s="94" t="s">
        <v>44</v>
      </c>
      <c r="BM64" s="94" t="s">
        <v>45</v>
      </c>
    </row>
    <row r="65" spans="2:65" s="80" customFormat="1" ht="40.5" customHeight="1" x14ac:dyDescent="0.3">
      <c r="B65" s="20"/>
      <c r="C65" s="35" t="s">
        <v>127</v>
      </c>
      <c r="D65" s="36" t="s">
        <v>39</v>
      </c>
      <c r="E65" s="44"/>
      <c r="F65" s="107" t="s">
        <v>398</v>
      </c>
      <c r="G65" s="108"/>
      <c r="H65" s="108"/>
      <c r="I65" s="108"/>
      <c r="J65" s="38" t="s">
        <v>43</v>
      </c>
      <c r="K65" s="39">
        <v>1</v>
      </c>
      <c r="L65" s="110"/>
      <c r="M65" s="108"/>
      <c r="N65" s="110"/>
      <c r="O65" s="111"/>
      <c r="P65" s="111"/>
      <c r="Q65" s="111"/>
      <c r="R65" s="40"/>
      <c r="S65" s="20"/>
      <c r="T65" s="85">
        <f>SUM(N65:S65)</f>
        <v>0</v>
      </c>
      <c r="U65" s="86" t="s">
        <v>8</v>
      </c>
      <c r="X65" s="87">
        <v>0</v>
      </c>
      <c r="Y65" s="87">
        <v>0</v>
      </c>
      <c r="Z65" s="87">
        <v>0</v>
      </c>
      <c r="AA65" s="88">
        <f>$Z$29*$K$29</f>
        <v>0</v>
      </c>
      <c r="AR65" s="82" t="s">
        <v>46</v>
      </c>
      <c r="AT65" s="82" t="s">
        <v>39</v>
      </c>
      <c r="AU65" s="82" t="s">
        <v>13</v>
      </c>
      <c r="AY65" s="80" t="s">
        <v>35</v>
      </c>
      <c r="BE65" s="89">
        <f>IF($U$29="základní",$N$29,0)</f>
        <v>0</v>
      </c>
      <c r="BF65" s="89">
        <f>IF($U$29="snížená",$N$29,0)</f>
        <v>0</v>
      </c>
      <c r="BG65" s="89">
        <f>IF($U$29="zákl. přenesená",$N$29,0)</f>
        <v>0</v>
      </c>
      <c r="BH65" s="89">
        <f>IF($U$29="sníž. přenesená",$N$29,0)</f>
        <v>0</v>
      </c>
      <c r="BI65" s="89">
        <f>IF($U$29="nulová",$N$29,0)</f>
        <v>0</v>
      </c>
      <c r="BJ65" s="82" t="s">
        <v>1</v>
      </c>
      <c r="BK65" s="89">
        <f>ROUND($L$29*$K$29,2)</f>
        <v>0</v>
      </c>
      <c r="BL65" s="82" t="s">
        <v>46</v>
      </c>
      <c r="BM65" s="82" t="s">
        <v>47</v>
      </c>
    </row>
    <row r="66" spans="2:65" s="80" customFormat="1" ht="15.75" customHeight="1" x14ac:dyDescent="0.3">
      <c r="B66" s="20"/>
      <c r="C66" s="29" t="s">
        <v>342</v>
      </c>
      <c r="D66" s="30" t="s">
        <v>36</v>
      </c>
      <c r="E66" s="41" t="s">
        <v>176</v>
      </c>
      <c r="F66" s="112" t="s">
        <v>423</v>
      </c>
      <c r="G66" s="113"/>
      <c r="H66" s="113"/>
      <c r="I66" s="114"/>
      <c r="J66" s="32" t="s">
        <v>43</v>
      </c>
      <c r="K66" s="33">
        <v>6</v>
      </c>
      <c r="L66" s="115"/>
      <c r="M66" s="116"/>
      <c r="N66" s="115"/>
      <c r="O66" s="117"/>
      <c r="P66" s="117"/>
      <c r="Q66" s="116"/>
      <c r="R66" s="56"/>
      <c r="S66" s="20"/>
      <c r="T66" s="85">
        <f t="shared" ref="T66:T75" si="13">SUM(N66:S66)</f>
        <v>0</v>
      </c>
      <c r="U66" s="86" t="s">
        <v>8</v>
      </c>
      <c r="X66" s="87">
        <v>0</v>
      </c>
      <c r="Y66" s="87" t="e">
        <f>#REF!*#REF!</f>
        <v>#REF!</v>
      </c>
      <c r="Z66" s="87">
        <v>0</v>
      </c>
      <c r="AA66" s="88" t="e">
        <f>#REF!*#REF!</f>
        <v>#REF!</v>
      </c>
      <c r="AR66" s="82" t="s">
        <v>38</v>
      </c>
      <c r="AT66" s="82" t="s">
        <v>36</v>
      </c>
      <c r="AU66" s="82" t="s">
        <v>13</v>
      </c>
      <c r="AY66" s="80" t="s">
        <v>35</v>
      </c>
      <c r="BE66" s="89" t="e">
        <f>IF(#REF!="základní",#REF!,0)</f>
        <v>#REF!</v>
      </c>
      <c r="BF66" s="89" t="e">
        <f>IF(#REF!="snížená",#REF!,0)</f>
        <v>#REF!</v>
      </c>
      <c r="BG66" s="89" t="e">
        <f>IF(#REF!="zákl. přenesená",#REF!,0)</f>
        <v>#REF!</v>
      </c>
      <c r="BH66" s="89" t="e">
        <f>IF(#REF!="sníž. přenesená",#REF!,0)</f>
        <v>#REF!</v>
      </c>
      <c r="BI66" s="89" t="e">
        <f>IF(#REF!="nulová",#REF!,0)</f>
        <v>#REF!</v>
      </c>
      <c r="BJ66" s="82" t="s">
        <v>1</v>
      </c>
      <c r="BK66" s="89" t="e">
        <f>ROUND(#REF!*#REF!,2)</f>
        <v>#REF!</v>
      </c>
      <c r="BL66" s="82" t="s">
        <v>38</v>
      </c>
      <c r="BM66" s="82" t="s">
        <v>49</v>
      </c>
    </row>
    <row r="67" spans="2:65" s="80" customFormat="1" ht="27" customHeight="1" x14ac:dyDescent="0.3">
      <c r="B67" s="20"/>
      <c r="C67" s="35" t="s">
        <v>343</v>
      </c>
      <c r="D67" s="36" t="s">
        <v>39</v>
      </c>
      <c r="E67" s="44"/>
      <c r="F67" s="107" t="s">
        <v>165</v>
      </c>
      <c r="G67" s="108"/>
      <c r="H67" s="108"/>
      <c r="I67" s="108"/>
      <c r="J67" s="38" t="s">
        <v>43</v>
      </c>
      <c r="K67" s="39">
        <v>6</v>
      </c>
      <c r="L67" s="121"/>
      <c r="M67" s="122"/>
      <c r="N67" s="121"/>
      <c r="O67" s="123"/>
      <c r="P67" s="123"/>
      <c r="Q67" s="122"/>
      <c r="R67" s="40"/>
      <c r="S67" s="20"/>
      <c r="T67" s="85">
        <f t="shared" si="13"/>
        <v>0</v>
      </c>
      <c r="U67" s="86" t="s">
        <v>8</v>
      </c>
      <c r="X67" s="87">
        <v>0</v>
      </c>
      <c r="Y67" s="87" t="e">
        <f>#REF!*#REF!</f>
        <v>#REF!</v>
      </c>
      <c r="Z67" s="87">
        <v>0</v>
      </c>
      <c r="AA67" s="88" t="e">
        <f>#REF!*#REF!</f>
        <v>#REF!</v>
      </c>
      <c r="AR67" s="82" t="s">
        <v>46</v>
      </c>
      <c r="AT67" s="82" t="s">
        <v>39</v>
      </c>
      <c r="AU67" s="82" t="s">
        <v>13</v>
      </c>
      <c r="AY67" s="80" t="s">
        <v>35</v>
      </c>
      <c r="BE67" s="89" t="e">
        <f>IF(#REF!="základní",#REF!,0)</f>
        <v>#REF!</v>
      </c>
      <c r="BF67" s="89" t="e">
        <f>IF(#REF!="snížená",#REF!,0)</f>
        <v>#REF!</v>
      </c>
      <c r="BG67" s="89" t="e">
        <f>IF(#REF!="zákl. přenesená",#REF!,0)</f>
        <v>#REF!</v>
      </c>
      <c r="BH67" s="89" t="e">
        <f>IF(#REF!="sníž. přenesená",#REF!,0)</f>
        <v>#REF!</v>
      </c>
      <c r="BI67" s="89" t="e">
        <f>IF(#REF!="nulová",#REF!,0)</f>
        <v>#REF!</v>
      </c>
      <c r="BJ67" s="82" t="s">
        <v>1</v>
      </c>
      <c r="BK67" s="89" t="e">
        <f>ROUND(#REF!*#REF!,2)</f>
        <v>#REF!</v>
      </c>
      <c r="BL67" s="82" t="s">
        <v>46</v>
      </c>
      <c r="BM67" s="82" t="s">
        <v>50</v>
      </c>
    </row>
    <row r="68" spans="2:65" s="80" customFormat="1" ht="15.75" customHeight="1" x14ac:dyDescent="0.3">
      <c r="B68" s="20"/>
      <c r="C68" s="29" t="s">
        <v>345</v>
      </c>
      <c r="D68" s="30" t="s">
        <v>36</v>
      </c>
      <c r="E68" s="41" t="s">
        <v>420</v>
      </c>
      <c r="F68" s="112" t="s">
        <v>421</v>
      </c>
      <c r="G68" s="113"/>
      <c r="H68" s="113"/>
      <c r="I68" s="114"/>
      <c r="J68" s="32" t="s">
        <v>43</v>
      </c>
      <c r="K68" s="33">
        <v>2</v>
      </c>
      <c r="L68" s="115"/>
      <c r="M68" s="116"/>
      <c r="N68" s="115"/>
      <c r="O68" s="117"/>
      <c r="P68" s="117"/>
      <c r="Q68" s="116"/>
      <c r="R68" s="56"/>
      <c r="S68" s="20"/>
      <c r="T68" s="85">
        <f t="shared" si="13"/>
        <v>0</v>
      </c>
      <c r="U68" s="86" t="s">
        <v>8</v>
      </c>
      <c r="X68" s="87">
        <v>0</v>
      </c>
      <c r="Y68" s="87" t="e">
        <f>#REF!*#REF!</f>
        <v>#REF!</v>
      </c>
      <c r="Z68" s="87">
        <v>0</v>
      </c>
      <c r="AA68" s="88" t="e">
        <f>#REF!*#REF!</f>
        <v>#REF!</v>
      </c>
      <c r="AR68" s="82" t="s">
        <v>38</v>
      </c>
      <c r="AT68" s="82" t="s">
        <v>36</v>
      </c>
      <c r="AU68" s="82" t="s">
        <v>13</v>
      </c>
      <c r="AY68" s="80" t="s">
        <v>35</v>
      </c>
      <c r="BE68" s="89" t="e">
        <f>IF(#REF!="základní",#REF!,0)</f>
        <v>#REF!</v>
      </c>
      <c r="BF68" s="89" t="e">
        <f>IF(#REF!="snížená",#REF!,0)</f>
        <v>#REF!</v>
      </c>
      <c r="BG68" s="89" t="e">
        <f>IF(#REF!="zákl. přenesená",#REF!,0)</f>
        <v>#REF!</v>
      </c>
      <c r="BH68" s="89" t="e">
        <f>IF(#REF!="sníž. přenesená",#REF!,0)</f>
        <v>#REF!</v>
      </c>
      <c r="BI68" s="89" t="e">
        <f>IF(#REF!="nulová",#REF!,0)</f>
        <v>#REF!</v>
      </c>
      <c r="BJ68" s="82" t="s">
        <v>1</v>
      </c>
      <c r="BK68" s="89" t="e">
        <f>ROUND(#REF!*#REF!,2)</f>
        <v>#REF!</v>
      </c>
      <c r="BL68" s="82" t="s">
        <v>38</v>
      </c>
      <c r="BM68" s="82" t="s">
        <v>49</v>
      </c>
    </row>
    <row r="69" spans="2:65" s="80" customFormat="1" ht="27" customHeight="1" x14ac:dyDescent="0.3">
      <c r="B69" s="20"/>
      <c r="C69" s="35" t="s">
        <v>346</v>
      </c>
      <c r="D69" s="36" t="s">
        <v>39</v>
      </c>
      <c r="E69" s="44"/>
      <c r="F69" s="107" t="s">
        <v>422</v>
      </c>
      <c r="G69" s="108"/>
      <c r="H69" s="108"/>
      <c r="I69" s="108"/>
      <c r="J69" s="38" t="s">
        <v>43</v>
      </c>
      <c r="K69" s="39">
        <v>2</v>
      </c>
      <c r="L69" s="121"/>
      <c r="M69" s="122"/>
      <c r="N69" s="121"/>
      <c r="O69" s="123"/>
      <c r="P69" s="123"/>
      <c r="Q69" s="122"/>
      <c r="R69" s="40"/>
      <c r="S69" s="20"/>
      <c r="T69" s="85">
        <f t="shared" si="13"/>
        <v>0</v>
      </c>
      <c r="U69" s="86" t="s">
        <v>8</v>
      </c>
      <c r="X69" s="87">
        <v>0</v>
      </c>
      <c r="Y69" s="87" t="e">
        <f>#REF!*#REF!</f>
        <v>#REF!</v>
      </c>
      <c r="Z69" s="87">
        <v>0</v>
      </c>
      <c r="AA69" s="88" t="e">
        <f>#REF!*#REF!</f>
        <v>#REF!</v>
      </c>
      <c r="AR69" s="82" t="s">
        <v>46</v>
      </c>
      <c r="AT69" s="82" t="s">
        <v>39</v>
      </c>
      <c r="AU69" s="82" t="s">
        <v>13</v>
      </c>
      <c r="AY69" s="80" t="s">
        <v>35</v>
      </c>
      <c r="BE69" s="89" t="e">
        <f>IF(#REF!="základní",#REF!,0)</f>
        <v>#REF!</v>
      </c>
      <c r="BF69" s="89" t="e">
        <f>IF(#REF!="snížená",#REF!,0)</f>
        <v>#REF!</v>
      </c>
      <c r="BG69" s="89" t="e">
        <f>IF(#REF!="zákl. přenesená",#REF!,0)</f>
        <v>#REF!</v>
      </c>
      <c r="BH69" s="89" t="e">
        <f>IF(#REF!="sníž. přenesená",#REF!,0)</f>
        <v>#REF!</v>
      </c>
      <c r="BI69" s="89" t="e">
        <f>IF(#REF!="nulová",#REF!,0)</f>
        <v>#REF!</v>
      </c>
      <c r="BJ69" s="82" t="s">
        <v>1</v>
      </c>
      <c r="BK69" s="89" t="e">
        <f>ROUND(#REF!*#REF!,2)</f>
        <v>#REF!</v>
      </c>
      <c r="BL69" s="82" t="s">
        <v>46</v>
      </c>
      <c r="BM69" s="82" t="s">
        <v>50</v>
      </c>
    </row>
    <row r="70" spans="2:65" s="80" customFormat="1" ht="15.75" customHeight="1" x14ac:dyDescent="0.3">
      <c r="B70" s="20"/>
      <c r="C70" s="29" t="s">
        <v>128</v>
      </c>
      <c r="D70" s="30" t="s">
        <v>36</v>
      </c>
      <c r="E70" s="41" t="s">
        <v>426</v>
      </c>
      <c r="F70" s="124" t="s">
        <v>425</v>
      </c>
      <c r="G70" s="111"/>
      <c r="H70" s="111"/>
      <c r="I70" s="111"/>
      <c r="J70" s="32" t="s">
        <v>43</v>
      </c>
      <c r="K70" s="33">
        <v>12</v>
      </c>
      <c r="L70" s="125"/>
      <c r="M70" s="111"/>
      <c r="N70" s="125"/>
      <c r="O70" s="111"/>
      <c r="P70" s="111"/>
      <c r="Q70" s="111"/>
      <c r="R70" s="56"/>
      <c r="S70" s="20"/>
      <c r="T70" s="85">
        <f t="shared" si="13"/>
        <v>0</v>
      </c>
      <c r="U70" s="86" t="s">
        <v>8</v>
      </c>
      <c r="X70" s="87">
        <v>0</v>
      </c>
      <c r="Y70" s="87" t="e">
        <f>#REF!*#REF!</f>
        <v>#REF!</v>
      </c>
      <c r="Z70" s="87">
        <v>0</v>
      </c>
      <c r="AA70" s="88" t="e">
        <f>#REF!*#REF!</f>
        <v>#REF!</v>
      </c>
      <c r="AR70" s="82" t="s">
        <v>38</v>
      </c>
      <c r="AT70" s="82" t="s">
        <v>36</v>
      </c>
      <c r="AU70" s="82" t="s">
        <v>13</v>
      </c>
      <c r="AY70" s="80" t="s">
        <v>35</v>
      </c>
      <c r="BE70" s="89" t="e">
        <f>IF(#REF!="základní",#REF!,0)</f>
        <v>#REF!</v>
      </c>
      <c r="BF70" s="89" t="e">
        <f>IF(#REF!="snížená",#REF!,0)</f>
        <v>#REF!</v>
      </c>
      <c r="BG70" s="89" t="e">
        <f>IF(#REF!="zákl. přenesená",#REF!,0)</f>
        <v>#REF!</v>
      </c>
      <c r="BH70" s="89" t="e">
        <f>IF(#REF!="sníž. přenesená",#REF!,0)</f>
        <v>#REF!</v>
      </c>
      <c r="BI70" s="89" t="e">
        <f>IF(#REF!="nulová",#REF!,0)</f>
        <v>#REF!</v>
      </c>
      <c r="BJ70" s="82" t="s">
        <v>1</v>
      </c>
      <c r="BK70" s="89" t="e">
        <f>ROUND(#REF!*#REF!,2)</f>
        <v>#REF!</v>
      </c>
      <c r="BL70" s="82" t="s">
        <v>38</v>
      </c>
      <c r="BM70" s="82" t="s">
        <v>49</v>
      </c>
    </row>
    <row r="71" spans="2:65" s="80" customFormat="1" ht="27" customHeight="1" x14ac:dyDescent="0.3">
      <c r="B71" s="20"/>
      <c r="C71" s="35" t="s">
        <v>129</v>
      </c>
      <c r="D71" s="36" t="s">
        <v>39</v>
      </c>
      <c r="E71" s="44"/>
      <c r="F71" s="107" t="s">
        <v>424</v>
      </c>
      <c r="G71" s="108"/>
      <c r="H71" s="108"/>
      <c r="I71" s="108"/>
      <c r="J71" s="38" t="s">
        <v>43</v>
      </c>
      <c r="K71" s="39">
        <v>12</v>
      </c>
      <c r="L71" s="110"/>
      <c r="M71" s="108"/>
      <c r="N71" s="110"/>
      <c r="O71" s="111"/>
      <c r="P71" s="111"/>
      <c r="Q71" s="111"/>
      <c r="R71" s="40"/>
      <c r="S71" s="20"/>
      <c r="T71" s="85">
        <f t="shared" si="13"/>
        <v>0</v>
      </c>
      <c r="U71" s="86" t="s">
        <v>8</v>
      </c>
      <c r="X71" s="87">
        <v>0.82</v>
      </c>
      <c r="Y71" s="87" t="e">
        <f>#REF!*#REF!</f>
        <v>#REF!</v>
      </c>
      <c r="Z71" s="87">
        <v>0</v>
      </c>
      <c r="AA71" s="88" t="e">
        <f>#REF!*#REF!</f>
        <v>#REF!</v>
      </c>
      <c r="AR71" s="82" t="s">
        <v>46</v>
      </c>
      <c r="AT71" s="82" t="s">
        <v>39</v>
      </c>
      <c r="AU71" s="82" t="s">
        <v>13</v>
      </c>
      <c r="AY71" s="80" t="s">
        <v>35</v>
      </c>
      <c r="BE71" s="89" t="e">
        <f>IF(#REF!="základní",#REF!,0)</f>
        <v>#REF!</v>
      </c>
      <c r="BF71" s="89" t="e">
        <f>IF(#REF!="snížená",#REF!,0)</f>
        <v>#REF!</v>
      </c>
      <c r="BG71" s="89" t="e">
        <f>IF(#REF!="zákl. přenesená",#REF!,0)</f>
        <v>#REF!</v>
      </c>
      <c r="BH71" s="89" t="e">
        <f>IF(#REF!="sníž. přenesená",#REF!,0)</f>
        <v>#REF!</v>
      </c>
      <c r="BI71" s="89" t="e">
        <f>IF(#REF!="nulová",#REF!,0)</f>
        <v>#REF!</v>
      </c>
      <c r="BJ71" s="82" t="s">
        <v>1</v>
      </c>
      <c r="BK71" s="89" t="e">
        <f>ROUND(#REF!*#REF!,2)</f>
        <v>#REF!</v>
      </c>
      <c r="BL71" s="82" t="s">
        <v>46</v>
      </c>
      <c r="BM71" s="82" t="s">
        <v>50</v>
      </c>
    </row>
    <row r="72" spans="2:65" s="80" customFormat="1" ht="18" customHeight="1" x14ac:dyDescent="0.3">
      <c r="B72" s="20"/>
      <c r="C72" s="29" t="s">
        <v>131</v>
      </c>
      <c r="D72" s="30" t="s">
        <v>36</v>
      </c>
      <c r="E72" s="41" t="s">
        <v>175</v>
      </c>
      <c r="F72" s="124" t="s">
        <v>174</v>
      </c>
      <c r="G72" s="111"/>
      <c r="H72" s="111"/>
      <c r="I72" s="111"/>
      <c r="J72" s="32" t="s">
        <v>43</v>
      </c>
      <c r="K72" s="33">
        <v>4</v>
      </c>
      <c r="L72" s="125"/>
      <c r="M72" s="111"/>
      <c r="N72" s="125"/>
      <c r="O72" s="111"/>
      <c r="P72" s="111"/>
      <c r="Q72" s="111"/>
      <c r="R72" s="56"/>
      <c r="S72" s="20"/>
      <c r="T72" s="85">
        <f t="shared" si="13"/>
        <v>0</v>
      </c>
      <c r="U72" s="86" t="s">
        <v>8</v>
      </c>
      <c r="X72" s="87">
        <v>0</v>
      </c>
      <c r="Y72" s="87" t="e">
        <f>#REF!*#REF!</f>
        <v>#REF!</v>
      </c>
      <c r="Z72" s="87">
        <v>0</v>
      </c>
      <c r="AA72" s="88" t="e">
        <f>#REF!*#REF!</f>
        <v>#REF!</v>
      </c>
      <c r="AR72" s="82" t="s">
        <v>38</v>
      </c>
      <c r="AT72" s="82" t="s">
        <v>36</v>
      </c>
      <c r="AU72" s="82" t="s">
        <v>13</v>
      </c>
      <c r="AY72" s="80" t="s">
        <v>35</v>
      </c>
      <c r="BE72" s="89" t="e">
        <f>IF(#REF!="základní",#REF!,0)</f>
        <v>#REF!</v>
      </c>
      <c r="BF72" s="89" t="e">
        <f>IF(#REF!="snížená",#REF!,0)</f>
        <v>#REF!</v>
      </c>
      <c r="BG72" s="89" t="e">
        <f>IF(#REF!="zákl. přenesená",#REF!,0)</f>
        <v>#REF!</v>
      </c>
      <c r="BH72" s="89" t="e">
        <f>IF(#REF!="sníž. přenesená",#REF!,0)</f>
        <v>#REF!</v>
      </c>
      <c r="BI72" s="89" t="e">
        <f>IF(#REF!="nulová",#REF!,0)</f>
        <v>#REF!</v>
      </c>
      <c r="BJ72" s="82" t="s">
        <v>1</v>
      </c>
      <c r="BK72" s="89" t="e">
        <f>ROUND(#REF!*#REF!,2)</f>
        <v>#REF!</v>
      </c>
      <c r="BL72" s="82" t="s">
        <v>38</v>
      </c>
      <c r="BM72" s="82" t="s">
        <v>49</v>
      </c>
    </row>
    <row r="73" spans="2:65" s="80" customFormat="1" ht="27" customHeight="1" x14ac:dyDescent="0.3">
      <c r="B73" s="20"/>
      <c r="C73" s="35" t="s">
        <v>130</v>
      </c>
      <c r="D73" s="36" t="s">
        <v>39</v>
      </c>
      <c r="E73" s="44"/>
      <c r="F73" s="107" t="s">
        <v>357</v>
      </c>
      <c r="G73" s="108"/>
      <c r="H73" s="108"/>
      <c r="I73" s="108"/>
      <c r="J73" s="38" t="s">
        <v>43</v>
      </c>
      <c r="K73" s="39">
        <v>4</v>
      </c>
      <c r="L73" s="110"/>
      <c r="M73" s="108"/>
      <c r="N73" s="110"/>
      <c r="O73" s="111"/>
      <c r="P73" s="111"/>
      <c r="Q73" s="111"/>
      <c r="R73" s="40"/>
      <c r="S73" s="20"/>
      <c r="T73" s="85">
        <f t="shared" si="13"/>
        <v>0</v>
      </c>
      <c r="U73" s="86" t="s">
        <v>8</v>
      </c>
      <c r="X73" s="87">
        <v>0.82</v>
      </c>
      <c r="Y73" s="87" t="e">
        <f>#REF!*#REF!</f>
        <v>#REF!</v>
      </c>
      <c r="Z73" s="87">
        <v>0</v>
      </c>
      <c r="AA73" s="88" t="e">
        <f>#REF!*#REF!</f>
        <v>#REF!</v>
      </c>
      <c r="AR73" s="82" t="s">
        <v>46</v>
      </c>
      <c r="AT73" s="82" t="s">
        <v>39</v>
      </c>
      <c r="AU73" s="82" t="s">
        <v>13</v>
      </c>
      <c r="AY73" s="80" t="s">
        <v>35</v>
      </c>
      <c r="BE73" s="89" t="e">
        <f>IF(#REF!="základní",#REF!,0)</f>
        <v>#REF!</v>
      </c>
      <c r="BF73" s="89" t="e">
        <f>IF(#REF!="snížená",#REF!,0)</f>
        <v>#REF!</v>
      </c>
      <c r="BG73" s="89" t="e">
        <f>IF(#REF!="zákl. přenesená",#REF!,0)</f>
        <v>#REF!</v>
      </c>
      <c r="BH73" s="89" t="e">
        <f>IF(#REF!="sníž. přenesená",#REF!,0)</f>
        <v>#REF!</v>
      </c>
      <c r="BI73" s="89" t="e">
        <f>IF(#REF!="nulová",#REF!,0)</f>
        <v>#REF!</v>
      </c>
      <c r="BJ73" s="82" t="s">
        <v>1</v>
      </c>
      <c r="BK73" s="89" t="e">
        <f>ROUND(#REF!*#REF!,2)</f>
        <v>#REF!</v>
      </c>
      <c r="BL73" s="82" t="s">
        <v>46</v>
      </c>
      <c r="BM73" s="82" t="s">
        <v>50</v>
      </c>
    </row>
    <row r="74" spans="2:65" s="80" customFormat="1" ht="15.75" customHeight="1" x14ac:dyDescent="0.3">
      <c r="B74" s="20"/>
      <c r="C74" s="29" t="s">
        <v>148</v>
      </c>
      <c r="D74" s="30" t="s">
        <v>36</v>
      </c>
      <c r="E74" s="41" t="s">
        <v>185</v>
      </c>
      <c r="F74" s="124" t="s">
        <v>184</v>
      </c>
      <c r="G74" s="111"/>
      <c r="H74" s="111"/>
      <c r="I74" s="111"/>
      <c r="J74" s="32" t="s">
        <v>43</v>
      </c>
      <c r="K74" s="33">
        <v>2</v>
      </c>
      <c r="L74" s="125"/>
      <c r="M74" s="111"/>
      <c r="N74" s="125"/>
      <c r="O74" s="111"/>
      <c r="P74" s="111"/>
      <c r="Q74" s="111"/>
      <c r="R74" s="56"/>
      <c r="S74" s="20"/>
      <c r="T74" s="85">
        <f t="shared" si="13"/>
        <v>0</v>
      </c>
      <c r="U74" s="86" t="s">
        <v>8</v>
      </c>
      <c r="X74" s="87">
        <v>0</v>
      </c>
      <c r="Y74" s="87" t="e">
        <f>#REF!*#REF!</f>
        <v>#REF!</v>
      </c>
      <c r="Z74" s="87">
        <v>0</v>
      </c>
      <c r="AA74" s="88" t="e">
        <f>#REF!*#REF!</f>
        <v>#REF!</v>
      </c>
      <c r="AR74" s="82" t="s">
        <v>38</v>
      </c>
      <c r="AT74" s="82" t="s">
        <v>36</v>
      </c>
      <c r="AU74" s="82" t="s">
        <v>13</v>
      </c>
      <c r="AY74" s="80" t="s">
        <v>35</v>
      </c>
      <c r="BE74" s="89" t="e">
        <f>IF(#REF!="základní",#REF!,0)</f>
        <v>#REF!</v>
      </c>
      <c r="BF74" s="89" t="e">
        <f>IF(#REF!="snížená",#REF!,0)</f>
        <v>#REF!</v>
      </c>
      <c r="BG74" s="89" t="e">
        <f>IF(#REF!="zákl. přenesená",#REF!,0)</f>
        <v>#REF!</v>
      </c>
      <c r="BH74" s="89" t="e">
        <f>IF(#REF!="sníž. přenesená",#REF!,0)</f>
        <v>#REF!</v>
      </c>
      <c r="BI74" s="89" t="e">
        <f>IF(#REF!="nulová",#REF!,0)</f>
        <v>#REF!</v>
      </c>
      <c r="BJ74" s="82" t="s">
        <v>1</v>
      </c>
      <c r="BK74" s="89" t="e">
        <f>ROUND(#REF!*#REF!,2)</f>
        <v>#REF!</v>
      </c>
      <c r="BL74" s="82" t="s">
        <v>38</v>
      </c>
      <c r="BM74" s="82" t="s">
        <v>49</v>
      </c>
    </row>
    <row r="75" spans="2:65" s="80" customFormat="1" ht="27" customHeight="1" x14ac:dyDescent="0.3">
      <c r="B75" s="20"/>
      <c r="C75" s="35" t="s">
        <v>149</v>
      </c>
      <c r="D75" s="36" t="s">
        <v>39</v>
      </c>
      <c r="E75" s="44"/>
      <c r="F75" s="107" t="s">
        <v>344</v>
      </c>
      <c r="G75" s="108"/>
      <c r="H75" s="108"/>
      <c r="I75" s="108"/>
      <c r="J75" s="38" t="s">
        <v>43</v>
      </c>
      <c r="K75" s="39">
        <v>2</v>
      </c>
      <c r="L75" s="110"/>
      <c r="M75" s="108"/>
      <c r="N75" s="110"/>
      <c r="O75" s="111"/>
      <c r="P75" s="111"/>
      <c r="Q75" s="111"/>
      <c r="R75" s="40"/>
      <c r="S75" s="20"/>
      <c r="T75" s="85">
        <f t="shared" si="13"/>
        <v>0</v>
      </c>
      <c r="U75" s="86" t="s">
        <v>8</v>
      </c>
      <c r="X75" s="87">
        <v>0.82</v>
      </c>
      <c r="Y75" s="87" t="e">
        <f>#REF!*#REF!</f>
        <v>#REF!</v>
      </c>
      <c r="Z75" s="87">
        <v>0</v>
      </c>
      <c r="AA75" s="88" t="e">
        <f>#REF!*#REF!</f>
        <v>#REF!</v>
      </c>
      <c r="AR75" s="82" t="s">
        <v>46</v>
      </c>
      <c r="AT75" s="82" t="s">
        <v>39</v>
      </c>
      <c r="AU75" s="82" t="s">
        <v>13</v>
      </c>
      <c r="AY75" s="80" t="s">
        <v>35</v>
      </c>
      <c r="BE75" s="89" t="e">
        <f>IF(#REF!="základní",#REF!,0)</f>
        <v>#REF!</v>
      </c>
      <c r="BF75" s="89" t="e">
        <f>IF(#REF!="snížená",#REF!,0)</f>
        <v>#REF!</v>
      </c>
      <c r="BG75" s="89" t="e">
        <f>IF(#REF!="zákl. přenesená",#REF!,0)</f>
        <v>#REF!</v>
      </c>
      <c r="BH75" s="89" t="e">
        <f>IF(#REF!="sníž. přenesená",#REF!,0)</f>
        <v>#REF!</v>
      </c>
      <c r="BI75" s="89" t="e">
        <f>IF(#REF!="nulová",#REF!,0)</f>
        <v>#REF!</v>
      </c>
      <c r="BJ75" s="82" t="s">
        <v>1</v>
      </c>
      <c r="BK75" s="89" t="e">
        <f>ROUND(#REF!*#REF!,2)</f>
        <v>#REF!</v>
      </c>
      <c r="BL75" s="82" t="s">
        <v>46</v>
      </c>
      <c r="BM75" s="82" t="s">
        <v>50</v>
      </c>
    </row>
    <row r="76" spans="2:65" s="80" customFormat="1" ht="15.75" customHeight="1" x14ac:dyDescent="0.3">
      <c r="B76" s="20"/>
      <c r="C76" s="29" t="s">
        <v>379</v>
      </c>
      <c r="D76" s="30" t="s">
        <v>36</v>
      </c>
      <c r="E76" s="41" t="s">
        <v>188</v>
      </c>
      <c r="F76" s="112" t="s">
        <v>368</v>
      </c>
      <c r="G76" s="113"/>
      <c r="H76" s="113"/>
      <c r="I76" s="114"/>
      <c r="J76" s="32" t="s">
        <v>43</v>
      </c>
      <c r="K76" s="33">
        <v>1</v>
      </c>
      <c r="L76" s="115"/>
      <c r="M76" s="116"/>
      <c r="N76" s="115"/>
      <c r="O76" s="117"/>
      <c r="P76" s="117"/>
      <c r="Q76" s="116"/>
      <c r="R76" s="56"/>
      <c r="S76" s="20"/>
      <c r="T76" s="85">
        <f t="shared" ref="T76:T83" si="14">SUM(N76:S76)</f>
        <v>0</v>
      </c>
      <c r="U76" s="86" t="s">
        <v>8</v>
      </c>
      <c r="X76" s="87">
        <v>0</v>
      </c>
      <c r="Y76" s="87" t="e">
        <f>#REF!*#REF!</f>
        <v>#REF!</v>
      </c>
      <c r="Z76" s="87">
        <v>0</v>
      </c>
      <c r="AA76" s="88" t="e">
        <f>#REF!*#REF!</f>
        <v>#REF!</v>
      </c>
      <c r="AR76" s="82" t="s">
        <v>38</v>
      </c>
      <c r="AT76" s="82" t="s">
        <v>36</v>
      </c>
      <c r="AU76" s="82" t="s">
        <v>13</v>
      </c>
      <c r="AY76" s="80" t="s">
        <v>35</v>
      </c>
      <c r="BE76" s="89" t="e">
        <f>IF(#REF!="základní",#REF!,0)</f>
        <v>#REF!</v>
      </c>
      <c r="BF76" s="89" t="e">
        <f>IF(#REF!="snížená",#REF!,0)</f>
        <v>#REF!</v>
      </c>
      <c r="BG76" s="89" t="e">
        <f>IF(#REF!="zákl. přenesená",#REF!,0)</f>
        <v>#REF!</v>
      </c>
      <c r="BH76" s="89" t="e">
        <f>IF(#REF!="sníž. přenesená",#REF!,0)</f>
        <v>#REF!</v>
      </c>
      <c r="BI76" s="89" t="e">
        <f>IF(#REF!="nulová",#REF!,0)</f>
        <v>#REF!</v>
      </c>
      <c r="BJ76" s="82" t="s">
        <v>1</v>
      </c>
      <c r="BK76" s="89" t="e">
        <f>ROUND(#REF!*#REF!,2)</f>
        <v>#REF!</v>
      </c>
      <c r="BL76" s="82" t="s">
        <v>38</v>
      </c>
      <c r="BM76" s="82" t="s">
        <v>49</v>
      </c>
    </row>
    <row r="77" spans="2:65" s="80" customFormat="1" ht="27" customHeight="1" x14ac:dyDescent="0.3">
      <c r="B77" s="20"/>
      <c r="C77" s="35" t="s">
        <v>380</v>
      </c>
      <c r="D77" s="36" t="s">
        <v>39</v>
      </c>
      <c r="E77" s="44"/>
      <c r="F77" s="118" t="s">
        <v>384</v>
      </c>
      <c r="G77" s="119"/>
      <c r="H77" s="119"/>
      <c r="I77" s="120"/>
      <c r="J77" s="38" t="s">
        <v>43</v>
      </c>
      <c r="K77" s="39">
        <v>1</v>
      </c>
      <c r="L77" s="121"/>
      <c r="M77" s="122"/>
      <c r="N77" s="121"/>
      <c r="O77" s="123"/>
      <c r="P77" s="123"/>
      <c r="Q77" s="122"/>
      <c r="R77" s="40"/>
      <c r="S77" s="20"/>
      <c r="T77" s="85">
        <f t="shared" si="14"/>
        <v>0</v>
      </c>
      <c r="U77" s="86" t="s">
        <v>8</v>
      </c>
      <c r="X77" s="87">
        <v>0</v>
      </c>
      <c r="Y77" s="87" t="e">
        <f>#REF!*#REF!</f>
        <v>#REF!</v>
      </c>
      <c r="Z77" s="87">
        <v>0</v>
      </c>
      <c r="AA77" s="88" t="e">
        <f>#REF!*#REF!</f>
        <v>#REF!</v>
      </c>
      <c r="AR77" s="82" t="s">
        <v>46</v>
      </c>
      <c r="AT77" s="82" t="s">
        <v>39</v>
      </c>
      <c r="AU77" s="82" t="s">
        <v>13</v>
      </c>
      <c r="AY77" s="80" t="s">
        <v>35</v>
      </c>
      <c r="BE77" s="89" t="e">
        <f>IF(#REF!="základní",#REF!,0)</f>
        <v>#REF!</v>
      </c>
      <c r="BF77" s="89" t="e">
        <f>IF(#REF!="snížená",#REF!,0)</f>
        <v>#REF!</v>
      </c>
      <c r="BG77" s="89" t="e">
        <f>IF(#REF!="zákl. přenesená",#REF!,0)</f>
        <v>#REF!</v>
      </c>
      <c r="BH77" s="89" t="e">
        <f>IF(#REF!="sníž. přenesená",#REF!,0)</f>
        <v>#REF!</v>
      </c>
      <c r="BI77" s="89" t="e">
        <f>IF(#REF!="nulová",#REF!,0)</f>
        <v>#REF!</v>
      </c>
      <c r="BJ77" s="82" t="s">
        <v>1</v>
      </c>
      <c r="BK77" s="89" t="e">
        <f>ROUND(#REF!*#REF!,2)</f>
        <v>#REF!</v>
      </c>
      <c r="BL77" s="82" t="s">
        <v>46</v>
      </c>
      <c r="BM77" s="82" t="s">
        <v>50</v>
      </c>
    </row>
    <row r="78" spans="2:65" s="80" customFormat="1" ht="15.75" customHeight="1" x14ac:dyDescent="0.3">
      <c r="B78" s="20"/>
      <c r="C78" s="29" t="s">
        <v>388</v>
      </c>
      <c r="D78" s="30" t="s">
        <v>36</v>
      </c>
      <c r="E78" s="41" t="s">
        <v>370</v>
      </c>
      <c r="F78" s="112" t="s">
        <v>373</v>
      </c>
      <c r="G78" s="113"/>
      <c r="H78" s="113"/>
      <c r="I78" s="114"/>
      <c r="J78" s="56" t="s">
        <v>190</v>
      </c>
      <c r="K78" s="33">
        <v>25</v>
      </c>
      <c r="L78" s="115"/>
      <c r="M78" s="116"/>
      <c r="N78" s="115"/>
      <c r="O78" s="117"/>
      <c r="P78" s="117"/>
      <c r="Q78" s="116"/>
      <c r="R78" s="56"/>
      <c r="S78" s="20"/>
      <c r="T78" s="85">
        <f t="shared" si="14"/>
        <v>0</v>
      </c>
      <c r="U78" s="86" t="s">
        <v>8</v>
      </c>
      <c r="X78" s="87">
        <v>0</v>
      </c>
      <c r="Y78" s="87" t="e">
        <f>#REF!*#REF!</f>
        <v>#REF!</v>
      </c>
      <c r="Z78" s="87">
        <v>0</v>
      </c>
      <c r="AA78" s="88" t="e">
        <f>#REF!*#REF!</f>
        <v>#REF!</v>
      </c>
      <c r="AR78" s="82" t="s">
        <v>38</v>
      </c>
      <c r="AT78" s="82" t="s">
        <v>36</v>
      </c>
      <c r="AU78" s="82" t="s">
        <v>13</v>
      </c>
      <c r="AY78" s="80" t="s">
        <v>35</v>
      </c>
      <c r="BE78" s="89" t="e">
        <f>IF(#REF!="základní",#REF!,0)</f>
        <v>#REF!</v>
      </c>
      <c r="BF78" s="89" t="e">
        <f>IF(#REF!="snížená",#REF!,0)</f>
        <v>#REF!</v>
      </c>
      <c r="BG78" s="89" t="e">
        <f>IF(#REF!="zákl. přenesená",#REF!,0)</f>
        <v>#REF!</v>
      </c>
      <c r="BH78" s="89" t="e">
        <f>IF(#REF!="sníž. přenesená",#REF!,0)</f>
        <v>#REF!</v>
      </c>
      <c r="BI78" s="89" t="e">
        <f>IF(#REF!="nulová",#REF!,0)</f>
        <v>#REF!</v>
      </c>
      <c r="BJ78" s="82" t="s">
        <v>1</v>
      </c>
      <c r="BK78" s="89" t="e">
        <f>ROUND(#REF!*#REF!,2)</f>
        <v>#REF!</v>
      </c>
      <c r="BL78" s="82" t="s">
        <v>38</v>
      </c>
      <c r="BM78" s="82" t="s">
        <v>49</v>
      </c>
    </row>
    <row r="79" spans="2:65" s="80" customFormat="1" ht="27" customHeight="1" x14ac:dyDescent="0.3">
      <c r="B79" s="20"/>
      <c r="C79" s="35" t="s">
        <v>389</v>
      </c>
      <c r="D79" s="36" t="s">
        <v>39</v>
      </c>
      <c r="E79" s="44"/>
      <c r="F79" s="118" t="s">
        <v>371</v>
      </c>
      <c r="G79" s="119"/>
      <c r="H79" s="119"/>
      <c r="I79" s="120"/>
      <c r="J79" s="38" t="s">
        <v>190</v>
      </c>
      <c r="K79" s="39">
        <v>25</v>
      </c>
      <c r="L79" s="121"/>
      <c r="M79" s="122"/>
      <c r="N79" s="121"/>
      <c r="O79" s="123"/>
      <c r="P79" s="123"/>
      <c r="Q79" s="122"/>
      <c r="R79" s="40"/>
      <c r="S79" s="20"/>
      <c r="T79" s="85">
        <f t="shared" si="14"/>
        <v>0</v>
      </c>
      <c r="U79" s="86" t="s">
        <v>8</v>
      </c>
      <c r="X79" s="87">
        <v>0</v>
      </c>
      <c r="Y79" s="87" t="e">
        <f>#REF!*#REF!</f>
        <v>#REF!</v>
      </c>
      <c r="Z79" s="87">
        <v>0</v>
      </c>
      <c r="AA79" s="88" t="e">
        <f>#REF!*#REF!</f>
        <v>#REF!</v>
      </c>
      <c r="AR79" s="82" t="s">
        <v>46</v>
      </c>
      <c r="AT79" s="82" t="s">
        <v>39</v>
      </c>
      <c r="AU79" s="82" t="s">
        <v>13</v>
      </c>
      <c r="AY79" s="80" t="s">
        <v>35</v>
      </c>
      <c r="BE79" s="89" t="e">
        <f>IF(#REF!="základní",#REF!,0)</f>
        <v>#REF!</v>
      </c>
      <c r="BF79" s="89" t="e">
        <f>IF(#REF!="snížená",#REF!,0)</f>
        <v>#REF!</v>
      </c>
      <c r="BG79" s="89" t="e">
        <f>IF(#REF!="zákl. přenesená",#REF!,0)</f>
        <v>#REF!</v>
      </c>
      <c r="BH79" s="89" t="e">
        <f>IF(#REF!="sníž. přenesená",#REF!,0)</f>
        <v>#REF!</v>
      </c>
      <c r="BI79" s="89" t="e">
        <f>IF(#REF!="nulová",#REF!,0)</f>
        <v>#REF!</v>
      </c>
      <c r="BJ79" s="82" t="s">
        <v>1</v>
      </c>
      <c r="BK79" s="89" t="e">
        <f>ROUND(#REF!*#REF!,2)</f>
        <v>#REF!</v>
      </c>
      <c r="BL79" s="82" t="s">
        <v>46</v>
      </c>
      <c r="BM79" s="82" t="s">
        <v>50</v>
      </c>
    </row>
    <row r="80" spans="2:65" s="80" customFormat="1" ht="15.75" customHeight="1" x14ac:dyDescent="0.3">
      <c r="B80" s="20"/>
      <c r="C80" s="29" t="s">
        <v>390</v>
      </c>
      <c r="D80" s="30" t="s">
        <v>36</v>
      </c>
      <c r="E80" s="41" t="s">
        <v>386</v>
      </c>
      <c r="F80" s="112" t="s">
        <v>387</v>
      </c>
      <c r="G80" s="113"/>
      <c r="H80" s="113"/>
      <c r="I80" s="114"/>
      <c r="J80" s="56" t="s">
        <v>190</v>
      </c>
      <c r="K80" s="33">
        <v>25</v>
      </c>
      <c r="L80" s="115"/>
      <c r="M80" s="116"/>
      <c r="N80" s="115"/>
      <c r="O80" s="117"/>
      <c r="P80" s="117"/>
      <c r="Q80" s="116"/>
      <c r="R80" s="56"/>
      <c r="S80" s="20"/>
      <c r="T80" s="85">
        <f t="shared" si="14"/>
        <v>0</v>
      </c>
      <c r="U80" s="86" t="s">
        <v>8</v>
      </c>
      <c r="X80" s="87">
        <v>0</v>
      </c>
      <c r="Y80" s="87" t="e">
        <f>#REF!*#REF!</f>
        <v>#REF!</v>
      </c>
      <c r="Z80" s="87">
        <v>0</v>
      </c>
      <c r="AA80" s="88" t="e">
        <f>#REF!*#REF!</f>
        <v>#REF!</v>
      </c>
      <c r="AR80" s="82" t="s">
        <v>38</v>
      </c>
      <c r="AT80" s="82" t="s">
        <v>36</v>
      </c>
      <c r="AU80" s="82" t="s">
        <v>13</v>
      </c>
      <c r="AY80" s="80" t="s">
        <v>35</v>
      </c>
      <c r="BE80" s="89" t="e">
        <f>IF(#REF!="základní",#REF!,0)</f>
        <v>#REF!</v>
      </c>
      <c r="BF80" s="89" t="e">
        <f>IF(#REF!="snížená",#REF!,0)</f>
        <v>#REF!</v>
      </c>
      <c r="BG80" s="89" t="e">
        <f>IF(#REF!="zákl. přenesená",#REF!,0)</f>
        <v>#REF!</v>
      </c>
      <c r="BH80" s="89" t="e">
        <f>IF(#REF!="sníž. přenesená",#REF!,0)</f>
        <v>#REF!</v>
      </c>
      <c r="BI80" s="89" t="e">
        <f>IF(#REF!="nulová",#REF!,0)</f>
        <v>#REF!</v>
      </c>
      <c r="BJ80" s="82" t="s">
        <v>1</v>
      </c>
      <c r="BK80" s="89" t="e">
        <f>ROUND(#REF!*#REF!,2)</f>
        <v>#REF!</v>
      </c>
      <c r="BL80" s="82" t="s">
        <v>38</v>
      </c>
      <c r="BM80" s="82" t="s">
        <v>49</v>
      </c>
    </row>
    <row r="81" spans="2:65" s="80" customFormat="1" ht="27" customHeight="1" x14ac:dyDescent="0.3">
      <c r="B81" s="20"/>
      <c r="C81" s="35" t="s">
        <v>391</v>
      </c>
      <c r="D81" s="36" t="s">
        <v>39</v>
      </c>
      <c r="E81" s="44"/>
      <c r="F81" s="118" t="s">
        <v>385</v>
      </c>
      <c r="G81" s="119"/>
      <c r="H81" s="119"/>
      <c r="I81" s="120"/>
      <c r="J81" s="38" t="s">
        <v>190</v>
      </c>
      <c r="K81" s="39">
        <v>25</v>
      </c>
      <c r="L81" s="121"/>
      <c r="M81" s="122"/>
      <c r="N81" s="121"/>
      <c r="O81" s="123"/>
      <c r="P81" s="123"/>
      <c r="Q81" s="122"/>
      <c r="R81" s="40"/>
      <c r="S81" s="20"/>
      <c r="T81" s="85">
        <f t="shared" si="14"/>
        <v>0</v>
      </c>
      <c r="U81" s="86" t="s">
        <v>8</v>
      </c>
      <c r="X81" s="87">
        <v>0</v>
      </c>
      <c r="Y81" s="87" t="e">
        <f>#REF!*#REF!</f>
        <v>#REF!</v>
      </c>
      <c r="Z81" s="87">
        <v>0</v>
      </c>
      <c r="AA81" s="88" t="e">
        <f>#REF!*#REF!</f>
        <v>#REF!</v>
      </c>
      <c r="AR81" s="82" t="s">
        <v>46</v>
      </c>
      <c r="AT81" s="82" t="s">
        <v>39</v>
      </c>
      <c r="AU81" s="82" t="s">
        <v>13</v>
      </c>
      <c r="AY81" s="80" t="s">
        <v>35</v>
      </c>
      <c r="BE81" s="89" t="e">
        <f>IF(#REF!="základní",#REF!,0)</f>
        <v>#REF!</v>
      </c>
      <c r="BF81" s="89" t="e">
        <f>IF(#REF!="snížená",#REF!,0)</f>
        <v>#REF!</v>
      </c>
      <c r="BG81" s="89" t="e">
        <f>IF(#REF!="zákl. přenesená",#REF!,0)</f>
        <v>#REF!</v>
      </c>
      <c r="BH81" s="89" t="e">
        <f>IF(#REF!="sníž. přenesená",#REF!,0)</f>
        <v>#REF!</v>
      </c>
      <c r="BI81" s="89" t="e">
        <f>IF(#REF!="nulová",#REF!,0)</f>
        <v>#REF!</v>
      </c>
      <c r="BJ81" s="82" t="s">
        <v>1</v>
      </c>
      <c r="BK81" s="89" t="e">
        <f>ROUND(#REF!*#REF!,2)</f>
        <v>#REF!</v>
      </c>
      <c r="BL81" s="82" t="s">
        <v>46</v>
      </c>
      <c r="BM81" s="82" t="s">
        <v>50</v>
      </c>
    </row>
    <row r="82" spans="2:65" s="80" customFormat="1" ht="15.75" customHeight="1" x14ac:dyDescent="0.3">
      <c r="B82" s="20"/>
      <c r="C82" s="29" t="s">
        <v>392</v>
      </c>
      <c r="D82" s="30" t="s">
        <v>36</v>
      </c>
      <c r="E82" s="41" t="s">
        <v>378</v>
      </c>
      <c r="F82" s="112" t="s">
        <v>394</v>
      </c>
      <c r="G82" s="113"/>
      <c r="H82" s="113"/>
      <c r="I82" s="114"/>
      <c r="J82" s="56" t="s">
        <v>53</v>
      </c>
      <c r="K82" s="33">
        <v>2</v>
      </c>
      <c r="L82" s="115"/>
      <c r="M82" s="116"/>
      <c r="N82" s="115"/>
      <c r="O82" s="117"/>
      <c r="P82" s="117"/>
      <c r="Q82" s="116"/>
      <c r="R82" s="56"/>
      <c r="S82" s="20"/>
      <c r="T82" s="85">
        <f t="shared" si="14"/>
        <v>0</v>
      </c>
      <c r="U82" s="86" t="s">
        <v>8</v>
      </c>
      <c r="X82" s="87">
        <v>0</v>
      </c>
      <c r="Y82" s="87" t="e">
        <f>#REF!*#REF!</f>
        <v>#REF!</v>
      </c>
      <c r="Z82" s="87">
        <v>0</v>
      </c>
      <c r="AA82" s="88" t="e">
        <f>#REF!*#REF!</f>
        <v>#REF!</v>
      </c>
      <c r="AR82" s="82" t="s">
        <v>38</v>
      </c>
      <c r="AT82" s="82" t="s">
        <v>36</v>
      </c>
      <c r="AU82" s="82" t="s">
        <v>13</v>
      </c>
      <c r="AY82" s="80" t="s">
        <v>35</v>
      </c>
      <c r="BE82" s="89" t="e">
        <f>IF(#REF!="základní",#REF!,0)</f>
        <v>#REF!</v>
      </c>
      <c r="BF82" s="89" t="e">
        <f>IF(#REF!="snížená",#REF!,0)</f>
        <v>#REF!</v>
      </c>
      <c r="BG82" s="89" t="e">
        <f>IF(#REF!="zákl. přenesená",#REF!,0)</f>
        <v>#REF!</v>
      </c>
      <c r="BH82" s="89" t="e">
        <f>IF(#REF!="sníž. přenesená",#REF!,0)</f>
        <v>#REF!</v>
      </c>
      <c r="BI82" s="89" t="e">
        <f>IF(#REF!="nulová",#REF!,0)</f>
        <v>#REF!</v>
      </c>
      <c r="BJ82" s="82" t="s">
        <v>1</v>
      </c>
      <c r="BK82" s="89" t="e">
        <f>ROUND(#REF!*#REF!,2)</f>
        <v>#REF!</v>
      </c>
      <c r="BL82" s="82" t="s">
        <v>38</v>
      </c>
      <c r="BM82" s="82" t="s">
        <v>49</v>
      </c>
    </row>
    <row r="83" spans="2:65" s="80" customFormat="1" ht="27" customHeight="1" x14ac:dyDescent="0.3">
      <c r="B83" s="20"/>
      <c r="C83" s="35" t="s">
        <v>393</v>
      </c>
      <c r="D83" s="36" t="s">
        <v>39</v>
      </c>
      <c r="E83" s="44"/>
      <c r="F83" s="118" t="s">
        <v>395</v>
      </c>
      <c r="G83" s="119"/>
      <c r="H83" s="119"/>
      <c r="I83" s="120"/>
      <c r="J83" s="38" t="s">
        <v>53</v>
      </c>
      <c r="K83" s="39">
        <v>2</v>
      </c>
      <c r="L83" s="121"/>
      <c r="M83" s="122"/>
      <c r="N83" s="121"/>
      <c r="O83" s="123"/>
      <c r="P83" s="123"/>
      <c r="Q83" s="122"/>
      <c r="R83" s="40"/>
      <c r="S83" s="20"/>
      <c r="T83" s="85">
        <f t="shared" si="14"/>
        <v>0</v>
      </c>
      <c r="U83" s="86" t="s">
        <v>8</v>
      </c>
      <c r="X83" s="87">
        <v>0</v>
      </c>
      <c r="Y83" s="87" t="e">
        <f>#REF!*#REF!</f>
        <v>#REF!</v>
      </c>
      <c r="Z83" s="87">
        <v>0</v>
      </c>
      <c r="AA83" s="88" t="e">
        <f>#REF!*#REF!</f>
        <v>#REF!</v>
      </c>
      <c r="AR83" s="82" t="s">
        <v>46</v>
      </c>
      <c r="AT83" s="82" t="s">
        <v>39</v>
      </c>
      <c r="AU83" s="82" t="s">
        <v>13</v>
      </c>
      <c r="AY83" s="80" t="s">
        <v>35</v>
      </c>
      <c r="BE83" s="89" t="e">
        <f>IF(#REF!="základní",#REF!,0)</f>
        <v>#REF!</v>
      </c>
      <c r="BF83" s="89" t="e">
        <f>IF(#REF!="snížená",#REF!,0)</f>
        <v>#REF!</v>
      </c>
      <c r="BG83" s="89" t="e">
        <f>IF(#REF!="zákl. přenesená",#REF!,0)</f>
        <v>#REF!</v>
      </c>
      <c r="BH83" s="89" t="e">
        <f>IF(#REF!="sníž. přenesená",#REF!,0)</f>
        <v>#REF!</v>
      </c>
      <c r="BI83" s="89" t="e">
        <f>IF(#REF!="nulová",#REF!,0)</f>
        <v>#REF!</v>
      </c>
      <c r="BJ83" s="82" t="s">
        <v>1</v>
      </c>
      <c r="BK83" s="89" t="e">
        <f>ROUND(#REF!*#REF!,2)</f>
        <v>#REF!</v>
      </c>
      <c r="BL83" s="82" t="s">
        <v>46</v>
      </c>
      <c r="BM83" s="82" t="s">
        <v>50</v>
      </c>
    </row>
    <row r="84" spans="2:65" s="80" customFormat="1" ht="15.75" customHeight="1" x14ac:dyDescent="0.3">
      <c r="B84" s="20"/>
      <c r="C84" s="29" t="s">
        <v>133</v>
      </c>
      <c r="D84" s="30" t="s">
        <v>36</v>
      </c>
      <c r="E84" s="41" t="s">
        <v>94</v>
      </c>
      <c r="F84" s="128" t="s">
        <v>93</v>
      </c>
      <c r="G84" s="113"/>
      <c r="H84" s="113"/>
      <c r="I84" s="114"/>
      <c r="J84" s="32" t="s">
        <v>43</v>
      </c>
      <c r="K84" s="33">
        <v>1</v>
      </c>
      <c r="L84" s="115"/>
      <c r="M84" s="116"/>
      <c r="N84" s="115"/>
      <c r="O84" s="117"/>
      <c r="P84" s="117"/>
      <c r="Q84" s="116"/>
      <c r="R84" s="56"/>
      <c r="S84" s="20"/>
      <c r="T84" s="85">
        <f t="shared" ref="T84:T85" si="15">SUM(N84:S84)</f>
        <v>0</v>
      </c>
      <c r="U84" s="86" t="s">
        <v>8</v>
      </c>
      <c r="X84" s="87">
        <v>0</v>
      </c>
      <c r="Y84" s="87" t="e">
        <f>#REF!*#REF!</f>
        <v>#REF!</v>
      </c>
      <c r="Z84" s="87">
        <v>0</v>
      </c>
      <c r="AA84" s="88" t="e">
        <f>#REF!*#REF!</f>
        <v>#REF!</v>
      </c>
      <c r="AR84" s="82" t="s">
        <v>38</v>
      </c>
      <c r="AT84" s="82" t="s">
        <v>36</v>
      </c>
      <c r="AU84" s="82" t="s">
        <v>13</v>
      </c>
      <c r="AY84" s="80" t="s">
        <v>35</v>
      </c>
      <c r="BE84" s="89" t="e">
        <f>IF(#REF!="základní",#REF!,0)</f>
        <v>#REF!</v>
      </c>
      <c r="BF84" s="89" t="e">
        <f>IF(#REF!="snížená",#REF!,0)</f>
        <v>#REF!</v>
      </c>
      <c r="BG84" s="89" t="e">
        <f>IF(#REF!="zákl. přenesená",#REF!,0)</f>
        <v>#REF!</v>
      </c>
      <c r="BH84" s="89" t="e">
        <f>IF(#REF!="sníž. přenesená",#REF!,0)</f>
        <v>#REF!</v>
      </c>
      <c r="BI84" s="89" t="e">
        <f>IF(#REF!="nulová",#REF!,0)</f>
        <v>#REF!</v>
      </c>
      <c r="BJ84" s="82" t="s">
        <v>1</v>
      </c>
      <c r="BK84" s="89" t="e">
        <f>ROUND(#REF!*#REF!,2)</f>
        <v>#REF!</v>
      </c>
      <c r="BL84" s="82" t="s">
        <v>38</v>
      </c>
      <c r="BM84" s="82" t="s">
        <v>49</v>
      </c>
    </row>
    <row r="85" spans="2:65" s="80" customFormat="1" ht="27" customHeight="1" x14ac:dyDescent="0.3">
      <c r="B85" s="20"/>
      <c r="C85" s="35" t="s">
        <v>151</v>
      </c>
      <c r="D85" s="36" t="s">
        <v>39</v>
      </c>
      <c r="E85" s="44"/>
      <c r="F85" s="118" t="s">
        <v>427</v>
      </c>
      <c r="G85" s="119"/>
      <c r="H85" s="119"/>
      <c r="I85" s="120"/>
      <c r="J85" s="38" t="s">
        <v>43</v>
      </c>
      <c r="K85" s="39">
        <v>1</v>
      </c>
      <c r="L85" s="121"/>
      <c r="M85" s="122"/>
      <c r="N85" s="121"/>
      <c r="O85" s="123"/>
      <c r="P85" s="123"/>
      <c r="Q85" s="122"/>
      <c r="R85" s="40"/>
      <c r="S85" s="20"/>
      <c r="T85" s="85">
        <f t="shared" si="15"/>
        <v>0</v>
      </c>
      <c r="U85" s="86" t="s">
        <v>8</v>
      </c>
      <c r="X85" s="87">
        <v>0</v>
      </c>
      <c r="Y85" s="87" t="e">
        <f>#REF!*#REF!</f>
        <v>#REF!</v>
      </c>
      <c r="Z85" s="87">
        <v>0</v>
      </c>
      <c r="AA85" s="88" t="e">
        <f>#REF!*#REF!</f>
        <v>#REF!</v>
      </c>
      <c r="AR85" s="82" t="s">
        <v>46</v>
      </c>
      <c r="AT85" s="82" t="s">
        <v>39</v>
      </c>
      <c r="AU85" s="82" t="s">
        <v>13</v>
      </c>
      <c r="AY85" s="80" t="s">
        <v>35</v>
      </c>
      <c r="BE85" s="89" t="e">
        <f>IF(#REF!="základní",#REF!,0)</f>
        <v>#REF!</v>
      </c>
      <c r="BF85" s="89" t="e">
        <f>IF(#REF!="snížená",#REF!,0)</f>
        <v>#REF!</v>
      </c>
      <c r="BG85" s="89" t="e">
        <f>IF(#REF!="zákl. přenesená",#REF!,0)</f>
        <v>#REF!</v>
      </c>
      <c r="BH85" s="89" t="e">
        <f>IF(#REF!="sníž. přenesená",#REF!,0)</f>
        <v>#REF!</v>
      </c>
      <c r="BI85" s="89" t="e">
        <f>IF(#REF!="nulová",#REF!,0)</f>
        <v>#REF!</v>
      </c>
      <c r="BJ85" s="82" t="s">
        <v>1</v>
      </c>
      <c r="BK85" s="89" t="e">
        <f>ROUND(#REF!*#REF!,2)</f>
        <v>#REF!</v>
      </c>
      <c r="BL85" s="82" t="s">
        <v>46</v>
      </c>
      <c r="BM85" s="82" t="s">
        <v>50</v>
      </c>
    </row>
    <row r="86" spans="2:65" s="80" customFormat="1" ht="15.75" customHeight="1" x14ac:dyDescent="0.3">
      <c r="B86" s="20"/>
      <c r="C86" s="29" t="s">
        <v>347</v>
      </c>
      <c r="D86" s="30" t="s">
        <v>36</v>
      </c>
      <c r="E86" s="41" t="s">
        <v>94</v>
      </c>
      <c r="F86" s="128" t="s">
        <v>93</v>
      </c>
      <c r="G86" s="113"/>
      <c r="H86" s="113"/>
      <c r="I86" s="114"/>
      <c r="J86" s="32" t="s">
        <v>43</v>
      </c>
      <c r="K86" s="33">
        <v>4</v>
      </c>
      <c r="L86" s="115"/>
      <c r="M86" s="116"/>
      <c r="N86" s="115"/>
      <c r="O86" s="117"/>
      <c r="P86" s="117"/>
      <c r="Q86" s="116"/>
      <c r="R86" s="56"/>
      <c r="S86" s="20"/>
      <c r="T86" s="85">
        <f>SUM(N86:S86)</f>
        <v>0</v>
      </c>
      <c r="U86" s="86" t="s">
        <v>8</v>
      </c>
      <c r="X86" s="87">
        <v>0</v>
      </c>
      <c r="Y86" s="87" t="e">
        <f>#REF!*#REF!</f>
        <v>#REF!</v>
      </c>
      <c r="Z86" s="87">
        <v>0</v>
      </c>
      <c r="AA86" s="88" t="e">
        <f>#REF!*#REF!</f>
        <v>#REF!</v>
      </c>
      <c r="AR86" s="82" t="s">
        <v>38</v>
      </c>
      <c r="AT86" s="82" t="s">
        <v>36</v>
      </c>
      <c r="AU86" s="82" t="s">
        <v>13</v>
      </c>
      <c r="AY86" s="80" t="s">
        <v>35</v>
      </c>
      <c r="BE86" s="89" t="e">
        <f>IF(#REF!="základní",#REF!,0)</f>
        <v>#REF!</v>
      </c>
      <c r="BF86" s="89" t="e">
        <f>IF(#REF!="snížená",#REF!,0)</f>
        <v>#REF!</v>
      </c>
      <c r="BG86" s="89" t="e">
        <f>IF(#REF!="zákl. přenesená",#REF!,0)</f>
        <v>#REF!</v>
      </c>
      <c r="BH86" s="89" t="e">
        <f>IF(#REF!="sníž. přenesená",#REF!,0)</f>
        <v>#REF!</v>
      </c>
      <c r="BI86" s="89" t="e">
        <f>IF(#REF!="nulová",#REF!,0)</f>
        <v>#REF!</v>
      </c>
      <c r="BJ86" s="82" t="s">
        <v>1</v>
      </c>
      <c r="BK86" s="89" t="e">
        <f>ROUND(#REF!*#REF!,2)</f>
        <v>#REF!</v>
      </c>
      <c r="BL86" s="82" t="s">
        <v>38</v>
      </c>
      <c r="BM86" s="82" t="s">
        <v>49</v>
      </c>
    </row>
    <row r="87" spans="2:65" s="80" customFormat="1" ht="27" customHeight="1" x14ac:dyDescent="0.3">
      <c r="B87" s="20"/>
      <c r="C87" s="35" t="s">
        <v>348</v>
      </c>
      <c r="D87" s="36" t="s">
        <v>39</v>
      </c>
      <c r="E87" s="44"/>
      <c r="F87" s="118" t="s">
        <v>428</v>
      </c>
      <c r="G87" s="119"/>
      <c r="H87" s="119"/>
      <c r="I87" s="120"/>
      <c r="J87" s="38" t="s">
        <v>43</v>
      </c>
      <c r="K87" s="39">
        <v>4</v>
      </c>
      <c r="L87" s="121"/>
      <c r="M87" s="122"/>
      <c r="N87" s="121"/>
      <c r="O87" s="123"/>
      <c r="P87" s="123"/>
      <c r="Q87" s="122"/>
      <c r="R87" s="40"/>
      <c r="S87" s="20"/>
      <c r="T87" s="85">
        <f>SUM(N87:S87)</f>
        <v>0</v>
      </c>
      <c r="U87" s="86" t="s">
        <v>8</v>
      </c>
      <c r="X87" s="87">
        <v>0</v>
      </c>
      <c r="Y87" s="87" t="e">
        <f>#REF!*#REF!</f>
        <v>#REF!</v>
      </c>
      <c r="Z87" s="87">
        <v>0</v>
      </c>
      <c r="AA87" s="88" t="e">
        <f>#REF!*#REF!</f>
        <v>#REF!</v>
      </c>
      <c r="AR87" s="82" t="s">
        <v>46</v>
      </c>
      <c r="AT87" s="82" t="s">
        <v>39</v>
      </c>
      <c r="AU87" s="82" t="s">
        <v>13</v>
      </c>
      <c r="AY87" s="80" t="s">
        <v>35</v>
      </c>
      <c r="BE87" s="89" t="e">
        <f>IF(#REF!="základní",#REF!,0)</f>
        <v>#REF!</v>
      </c>
      <c r="BF87" s="89" t="e">
        <f>IF(#REF!="snížená",#REF!,0)</f>
        <v>#REF!</v>
      </c>
      <c r="BG87" s="89" t="e">
        <f>IF(#REF!="zákl. přenesená",#REF!,0)</f>
        <v>#REF!</v>
      </c>
      <c r="BH87" s="89" t="e">
        <f>IF(#REF!="sníž. přenesená",#REF!,0)</f>
        <v>#REF!</v>
      </c>
      <c r="BI87" s="89" t="e">
        <f>IF(#REF!="nulová",#REF!,0)</f>
        <v>#REF!</v>
      </c>
      <c r="BJ87" s="82" t="s">
        <v>1</v>
      </c>
      <c r="BK87" s="89" t="e">
        <f>ROUND(#REF!*#REF!,2)</f>
        <v>#REF!</v>
      </c>
      <c r="BL87" s="82" t="s">
        <v>46</v>
      </c>
      <c r="BM87" s="82" t="s">
        <v>50</v>
      </c>
    </row>
    <row r="88" spans="2:65" s="80" customFormat="1" ht="15.75" customHeight="1" x14ac:dyDescent="0.3">
      <c r="B88" s="20"/>
      <c r="C88" s="29" t="s">
        <v>349</v>
      </c>
      <c r="D88" s="30" t="s">
        <v>36</v>
      </c>
      <c r="E88" s="41" t="s">
        <v>430</v>
      </c>
      <c r="F88" s="112" t="s">
        <v>429</v>
      </c>
      <c r="G88" s="113"/>
      <c r="H88" s="113"/>
      <c r="I88" s="114"/>
      <c r="J88" s="32" t="s">
        <v>43</v>
      </c>
      <c r="K88" s="33">
        <v>3</v>
      </c>
      <c r="L88" s="115"/>
      <c r="M88" s="116"/>
      <c r="N88" s="115"/>
      <c r="O88" s="117"/>
      <c r="P88" s="117"/>
      <c r="Q88" s="116"/>
      <c r="R88" s="56"/>
      <c r="S88" s="20"/>
      <c r="T88" s="85">
        <f t="shared" ref="T88:T89" si="16">SUM(N88:S88)</f>
        <v>0</v>
      </c>
      <c r="U88" s="86" t="s">
        <v>8</v>
      </c>
      <c r="X88" s="87">
        <v>0</v>
      </c>
      <c r="Y88" s="87" t="e">
        <f>#REF!*#REF!</f>
        <v>#REF!</v>
      </c>
      <c r="Z88" s="87">
        <v>0</v>
      </c>
      <c r="AA88" s="88" t="e">
        <f>#REF!*#REF!</f>
        <v>#REF!</v>
      </c>
      <c r="AR88" s="82" t="s">
        <v>38</v>
      </c>
      <c r="AT88" s="82" t="s">
        <v>36</v>
      </c>
      <c r="AU88" s="82" t="s">
        <v>13</v>
      </c>
      <c r="AY88" s="80" t="s">
        <v>35</v>
      </c>
      <c r="BE88" s="89" t="e">
        <f>IF(#REF!="základní",#REF!,0)</f>
        <v>#REF!</v>
      </c>
      <c r="BF88" s="89" t="e">
        <f>IF(#REF!="snížená",#REF!,0)</f>
        <v>#REF!</v>
      </c>
      <c r="BG88" s="89" t="e">
        <f>IF(#REF!="zákl. přenesená",#REF!,0)</f>
        <v>#REF!</v>
      </c>
      <c r="BH88" s="89" t="e">
        <f>IF(#REF!="sníž. přenesená",#REF!,0)</f>
        <v>#REF!</v>
      </c>
      <c r="BI88" s="89" t="e">
        <f>IF(#REF!="nulová",#REF!,0)</f>
        <v>#REF!</v>
      </c>
      <c r="BJ88" s="82" t="s">
        <v>1</v>
      </c>
      <c r="BK88" s="89" t="e">
        <f>ROUND(#REF!*#REF!,2)</f>
        <v>#REF!</v>
      </c>
      <c r="BL88" s="82" t="s">
        <v>38</v>
      </c>
      <c r="BM88" s="82" t="s">
        <v>49</v>
      </c>
    </row>
    <row r="89" spans="2:65" s="80" customFormat="1" ht="27" customHeight="1" x14ac:dyDescent="0.3">
      <c r="B89" s="20"/>
      <c r="C89" s="35" t="s">
        <v>350</v>
      </c>
      <c r="D89" s="36" t="s">
        <v>39</v>
      </c>
      <c r="E89" s="44"/>
      <c r="F89" s="118" t="s">
        <v>351</v>
      </c>
      <c r="G89" s="119"/>
      <c r="H89" s="119"/>
      <c r="I89" s="120"/>
      <c r="J89" s="38" t="s">
        <v>43</v>
      </c>
      <c r="K89" s="39">
        <v>3</v>
      </c>
      <c r="L89" s="121"/>
      <c r="M89" s="122"/>
      <c r="N89" s="121"/>
      <c r="O89" s="123"/>
      <c r="P89" s="123"/>
      <c r="Q89" s="122"/>
      <c r="R89" s="40"/>
      <c r="S89" s="20"/>
      <c r="T89" s="85">
        <f t="shared" si="16"/>
        <v>0</v>
      </c>
      <c r="U89" s="86" t="s">
        <v>8</v>
      </c>
      <c r="X89" s="87">
        <v>0</v>
      </c>
      <c r="Y89" s="87" t="e">
        <f>#REF!*#REF!</f>
        <v>#REF!</v>
      </c>
      <c r="Z89" s="87">
        <v>0</v>
      </c>
      <c r="AA89" s="88" t="e">
        <f>#REF!*#REF!</f>
        <v>#REF!</v>
      </c>
      <c r="AR89" s="82" t="s">
        <v>46</v>
      </c>
      <c r="AT89" s="82" t="s">
        <v>39</v>
      </c>
      <c r="AU89" s="82" t="s">
        <v>13</v>
      </c>
      <c r="AY89" s="80" t="s">
        <v>35</v>
      </c>
      <c r="BE89" s="89" t="e">
        <f>IF(#REF!="základní",#REF!,0)</f>
        <v>#REF!</v>
      </c>
      <c r="BF89" s="89" t="e">
        <f>IF(#REF!="snížená",#REF!,0)</f>
        <v>#REF!</v>
      </c>
      <c r="BG89" s="89" t="e">
        <f>IF(#REF!="zákl. přenesená",#REF!,0)</f>
        <v>#REF!</v>
      </c>
      <c r="BH89" s="89" t="e">
        <f>IF(#REF!="sníž. přenesená",#REF!,0)</f>
        <v>#REF!</v>
      </c>
      <c r="BI89" s="89" t="e">
        <f>IF(#REF!="nulová",#REF!,0)</f>
        <v>#REF!</v>
      </c>
      <c r="BJ89" s="82" t="s">
        <v>1</v>
      </c>
      <c r="BK89" s="89" t="e">
        <f>ROUND(#REF!*#REF!,2)</f>
        <v>#REF!</v>
      </c>
      <c r="BL89" s="82" t="s">
        <v>46</v>
      </c>
      <c r="BM89" s="82" t="s">
        <v>50</v>
      </c>
    </row>
    <row r="90" spans="2:65" s="80" customFormat="1" ht="15.75" customHeight="1" x14ac:dyDescent="0.3">
      <c r="B90" s="20"/>
      <c r="C90" s="29" t="s">
        <v>134</v>
      </c>
      <c r="D90" s="30" t="s">
        <v>36</v>
      </c>
      <c r="E90" s="41" t="s">
        <v>430</v>
      </c>
      <c r="F90" s="112" t="s">
        <v>429</v>
      </c>
      <c r="G90" s="113"/>
      <c r="H90" s="113"/>
      <c r="I90" s="114"/>
      <c r="J90" s="32" t="s">
        <v>43</v>
      </c>
      <c r="K90" s="33">
        <v>1</v>
      </c>
      <c r="L90" s="115"/>
      <c r="M90" s="116"/>
      <c r="N90" s="115"/>
      <c r="O90" s="117"/>
      <c r="P90" s="117"/>
      <c r="Q90" s="116"/>
      <c r="R90" s="56"/>
      <c r="S90" s="20"/>
      <c r="T90" s="85">
        <f t="shared" ref="T90:T91" si="17">SUM(N90:S90)</f>
        <v>0</v>
      </c>
      <c r="U90" s="86" t="s">
        <v>8</v>
      </c>
      <c r="X90" s="87">
        <v>0</v>
      </c>
      <c r="Y90" s="87" t="e">
        <f>#REF!*#REF!</f>
        <v>#REF!</v>
      </c>
      <c r="Z90" s="87">
        <v>0</v>
      </c>
      <c r="AA90" s="88" t="e">
        <f>#REF!*#REF!</f>
        <v>#REF!</v>
      </c>
      <c r="AR90" s="82" t="s">
        <v>38</v>
      </c>
      <c r="AT90" s="82" t="s">
        <v>36</v>
      </c>
      <c r="AU90" s="82" t="s">
        <v>13</v>
      </c>
      <c r="AY90" s="80" t="s">
        <v>35</v>
      </c>
      <c r="BE90" s="89" t="e">
        <f>IF(#REF!="základní",#REF!,0)</f>
        <v>#REF!</v>
      </c>
      <c r="BF90" s="89" t="e">
        <f>IF(#REF!="snížená",#REF!,0)</f>
        <v>#REF!</v>
      </c>
      <c r="BG90" s="89" t="e">
        <f>IF(#REF!="zákl. přenesená",#REF!,0)</f>
        <v>#REF!</v>
      </c>
      <c r="BH90" s="89" t="e">
        <f>IF(#REF!="sníž. přenesená",#REF!,0)</f>
        <v>#REF!</v>
      </c>
      <c r="BI90" s="89" t="e">
        <f>IF(#REF!="nulová",#REF!,0)</f>
        <v>#REF!</v>
      </c>
      <c r="BJ90" s="82" t="s">
        <v>1</v>
      </c>
      <c r="BK90" s="89" t="e">
        <f>ROUND(#REF!*#REF!,2)</f>
        <v>#REF!</v>
      </c>
      <c r="BL90" s="82" t="s">
        <v>38</v>
      </c>
      <c r="BM90" s="82" t="s">
        <v>49</v>
      </c>
    </row>
    <row r="91" spans="2:65" s="80" customFormat="1" ht="27" customHeight="1" x14ac:dyDescent="0.3">
      <c r="B91" s="20"/>
      <c r="C91" s="35" t="s">
        <v>161</v>
      </c>
      <c r="D91" s="36" t="s">
        <v>39</v>
      </c>
      <c r="E91" s="44"/>
      <c r="F91" s="118" t="s">
        <v>352</v>
      </c>
      <c r="G91" s="119"/>
      <c r="H91" s="119"/>
      <c r="I91" s="120"/>
      <c r="J91" s="38" t="s">
        <v>43</v>
      </c>
      <c r="K91" s="39">
        <v>1</v>
      </c>
      <c r="L91" s="121"/>
      <c r="M91" s="122"/>
      <c r="N91" s="121"/>
      <c r="O91" s="123"/>
      <c r="P91" s="123"/>
      <c r="Q91" s="122"/>
      <c r="R91" s="40"/>
      <c r="S91" s="20"/>
      <c r="T91" s="85">
        <f t="shared" si="17"/>
        <v>0</v>
      </c>
      <c r="U91" s="86" t="s">
        <v>8</v>
      </c>
      <c r="X91" s="87">
        <v>0</v>
      </c>
      <c r="Y91" s="87" t="e">
        <f>#REF!*#REF!</f>
        <v>#REF!</v>
      </c>
      <c r="Z91" s="87">
        <v>0</v>
      </c>
      <c r="AA91" s="88" t="e">
        <f>#REF!*#REF!</f>
        <v>#REF!</v>
      </c>
      <c r="AR91" s="82" t="s">
        <v>46</v>
      </c>
      <c r="AT91" s="82" t="s">
        <v>39</v>
      </c>
      <c r="AU91" s="82" t="s">
        <v>13</v>
      </c>
      <c r="AY91" s="80" t="s">
        <v>35</v>
      </c>
      <c r="BE91" s="89" t="e">
        <f>IF(#REF!="základní",#REF!,0)</f>
        <v>#REF!</v>
      </c>
      <c r="BF91" s="89" t="e">
        <f>IF(#REF!="snížená",#REF!,0)</f>
        <v>#REF!</v>
      </c>
      <c r="BG91" s="89" t="e">
        <f>IF(#REF!="zákl. přenesená",#REF!,0)</f>
        <v>#REF!</v>
      </c>
      <c r="BH91" s="89" t="e">
        <f>IF(#REF!="sníž. přenesená",#REF!,0)</f>
        <v>#REF!</v>
      </c>
      <c r="BI91" s="89" t="e">
        <f>IF(#REF!="nulová",#REF!,0)</f>
        <v>#REF!</v>
      </c>
      <c r="BJ91" s="82" t="s">
        <v>1</v>
      </c>
      <c r="BK91" s="89" t="e">
        <f>ROUND(#REF!*#REF!,2)</f>
        <v>#REF!</v>
      </c>
      <c r="BL91" s="82" t="s">
        <v>46</v>
      </c>
      <c r="BM91" s="82" t="s">
        <v>50</v>
      </c>
    </row>
    <row r="92" spans="2:65" s="80" customFormat="1" ht="15.75" customHeight="1" x14ac:dyDescent="0.3">
      <c r="B92" s="20"/>
      <c r="C92" s="29" t="s">
        <v>136</v>
      </c>
      <c r="D92" s="30" t="s">
        <v>36</v>
      </c>
      <c r="E92" s="41" t="s">
        <v>95</v>
      </c>
      <c r="F92" s="112" t="s">
        <v>179</v>
      </c>
      <c r="G92" s="113"/>
      <c r="H92" s="113"/>
      <c r="I92" s="114"/>
      <c r="J92" s="32" t="s">
        <v>43</v>
      </c>
      <c r="K92" s="33">
        <v>4</v>
      </c>
      <c r="L92" s="115"/>
      <c r="M92" s="116"/>
      <c r="N92" s="115"/>
      <c r="O92" s="117"/>
      <c r="P92" s="117"/>
      <c r="Q92" s="116"/>
      <c r="R92" s="56"/>
      <c r="S92" s="20"/>
      <c r="T92" s="85">
        <f t="shared" ref="T92:T99" si="18">SUM(N92:S92)</f>
        <v>0</v>
      </c>
      <c r="U92" s="86" t="s">
        <v>8</v>
      </c>
      <c r="X92" s="87">
        <v>0</v>
      </c>
      <c r="Y92" s="87" t="e">
        <f>#REF!*#REF!</f>
        <v>#REF!</v>
      </c>
      <c r="Z92" s="87">
        <v>0</v>
      </c>
      <c r="AA92" s="88" t="e">
        <f>#REF!*#REF!</f>
        <v>#REF!</v>
      </c>
      <c r="AR92" s="82" t="s">
        <v>38</v>
      </c>
      <c r="AT92" s="82" t="s">
        <v>36</v>
      </c>
      <c r="AU92" s="82" t="s">
        <v>13</v>
      </c>
      <c r="AY92" s="80" t="s">
        <v>35</v>
      </c>
      <c r="BE92" s="89" t="e">
        <f>IF(#REF!="základní",#REF!,0)</f>
        <v>#REF!</v>
      </c>
      <c r="BF92" s="89" t="e">
        <f>IF(#REF!="snížená",#REF!,0)</f>
        <v>#REF!</v>
      </c>
      <c r="BG92" s="89" t="e">
        <f>IF(#REF!="zákl. přenesená",#REF!,0)</f>
        <v>#REF!</v>
      </c>
      <c r="BH92" s="89" t="e">
        <f>IF(#REF!="sníž. přenesená",#REF!,0)</f>
        <v>#REF!</v>
      </c>
      <c r="BI92" s="89" t="e">
        <f>IF(#REF!="nulová",#REF!,0)</f>
        <v>#REF!</v>
      </c>
      <c r="BJ92" s="82" t="s">
        <v>1</v>
      </c>
      <c r="BK92" s="89" t="e">
        <f>ROUND(#REF!*#REF!,2)</f>
        <v>#REF!</v>
      </c>
      <c r="BL92" s="82" t="s">
        <v>38</v>
      </c>
      <c r="BM92" s="82" t="s">
        <v>49</v>
      </c>
    </row>
    <row r="93" spans="2:65" s="80" customFormat="1" ht="27" customHeight="1" x14ac:dyDescent="0.3">
      <c r="B93" s="20"/>
      <c r="C93" s="35" t="s">
        <v>163</v>
      </c>
      <c r="D93" s="36" t="s">
        <v>39</v>
      </c>
      <c r="E93" s="44"/>
      <c r="F93" s="107" t="s">
        <v>360</v>
      </c>
      <c r="G93" s="108"/>
      <c r="H93" s="108"/>
      <c r="I93" s="108"/>
      <c r="J93" s="38" t="s">
        <v>43</v>
      </c>
      <c r="K93" s="39">
        <v>4</v>
      </c>
      <c r="L93" s="121"/>
      <c r="M93" s="122"/>
      <c r="N93" s="121"/>
      <c r="O93" s="123"/>
      <c r="P93" s="123"/>
      <c r="Q93" s="122"/>
      <c r="R93" s="40"/>
      <c r="S93" s="20"/>
      <c r="T93" s="85">
        <f t="shared" si="18"/>
        <v>0</v>
      </c>
      <c r="U93" s="86" t="s">
        <v>8</v>
      </c>
      <c r="X93" s="87">
        <v>0</v>
      </c>
      <c r="Y93" s="87" t="e">
        <f>#REF!*#REF!</f>
        <v>#REF!</v>
      </c>
      <c r="Z93" s="87">
        <v>0</v>
      </c>
      <c r="AA93" s="88" t="e">
        <f>#REF!*#REF!</f>
        <v>#REF!</v>
      </c>
      <c r="AR93" s="82" t="s">
        <v>46</v>
      </c>
      <c r="AT93" s="82" t="s">
        <v>39</v>
      </c>
      <c r="AU93" s="82" t="s">
        <v>13</v>
      </c>
      <c r="AY93" s="80" t="s">
        <v>35</v>
      </c>
      <c r="BE93" s="89" t="e">
        <f>IF(#REF!="základní",#REF!,0)</f>
        <v>#REF!</v>
      </c>
      <c r="BF93" s="89" t="e">
        <f>IF(#REF!="snížená",#REF!,0)</f>
        <v>#REF!</v>
      </c>
      <c r="BG93" s="89" t="e">
        <f>IF(#REF!="zákl. přenesená",#REF!,0)</f>
        <v>#REF!</v>
      </c>
      <c r="BH93" s="89" t="e">
        <f>IF(#REF!="sníž. přenesená",#REF!,0)</f>
        <v>#REF!</v>
      </c>
      <c r="BI93" s="89" t="e">
        <f>IF(#REF!="nulová",#REF!,0)</f>
        <v>#REF!</v>
      </c>
      <c r="BJ93" s="82" t="s">
        <v>1</v>
      </c>
      <c r="BK93" s="89" t="e">
        <f>ROUND(#REF!*#REF!,2)</f>
        <v>#REF!</v>
      </c>
      <c r="BL93" s="82" t="s">
        <v>46</v>
      </c>
      <c r="BM93" s="82" t="s">
        <v>50</v>
      </c>
    </row>
    <row r="94" spans="2:65" s="80" customFormat="1" ht="15.75" customHeight="1" x14ac:dyDescent="0.3">
      <c r="B94" s="20"/>
      <c r="C94" s="29" t="s">
        <v>354</v>
      </c>
      <c r="D94" s="30" t="s">
        <v>36</v>
      </c>
      <c r="E94" s="41" t="s">
        <v>95</v>
      </c>
      <c r="F94" s="112" t="s">
        <v>179</v>
      </c>
      <c r="G94" s="113"/>
      <c r="H94" s="113"/>
      <c r="I94" s="114"/>
      <c r="J94" s="32" t="s">
        <v>43</v>
      </c>
      <c r="K94" s="33">
        <v>1</v>
      </c>
      <c r="L94" s="115"/>
      <c r="M94" s="116"/>
      <c r="N94" s="115"/>
      <c r="O94" s="117"/>
      <c r="P94" s="117"/>
      <c r="Q94" s="116"/>
      <c r="R94" s="56"/>
      <c r="S94" s="20"/>
      <c r="T94" s="85">
        <f t="shared" si="18"/>
        <v>0</v>
      </c>
      <c r="U94" s="86" t="s">
        <v>8</v>
      </c>
      <c r="X94" s="87">
        <v>0</v>
      </c>
      <c r="Y94" s="87" t="e">
        <f>#REF!*#REF!</f>
        <v>#REF!</v>
      </c>
      <c r="Z94" s="87">
        <v>0</v>
      </c>
      <c r="AA94" s="88" t="e">
        <f>#REF!*#REF!</f>
        <v>#REF!</v>
      </c>
      <c r="AR94" s="82" t="s">
        <v>38</v>
      </c>
      <c r="AT94" s="82" t="s">
        <v>36</v>
      </c>
      <c r="AU94" s="82" t="s">
        <v>13</v>
      </c>
      <c r="AY94" s="80" t="s">
        <v>35</v>
      </c>
      <c r="BE94" s="89" t="e">
        <f>IF(#REF!="základní",#REF!,0)</f>
        <v>#REF!</v>
      </c>
      <c r="BF94" s="89" t="e">
        <f>IF(#REF!="snížená",#REF!,0)</f>
        <v>#REF!</v>
      </c>
      <c r="BG94" s="89" t="e">
        <f>IF(#REF!="zákl. přenesená",#REF!,0)</f>
        <v>#REF!</v>
      </c>
      <c r="BH94" s="89" t="e">
        <f>IF(#REF!="sníž. přenesená",#REF!,0)</f>
        <v>#REF!</v>
      </c>
      <c r="BI94" s="89" t="e">
        <f>IF(#REF!="nulová",#REF!,0)</f>
        <v>#REF!</v>
      </c>
      <c r="BJ94" s="82" t="s">
        <v>1</v>
      </c>
      <c r="BK94" s="89" t="e">
        <f>ROUND(#REF!*#REF!,2)</f>
        <v>#REF!</v>
      </c>
      <c r="BL94" s="82" t="s">
        <v>38</v>
      </c>
      <c r="BM94" s="82" t="s">
        <v>49</v>
      </c>
    </row>
    <row r="95" spans="2:65" s="80" customFormat="1" ht="27" customHeight="1" x14ac:dyDescent="0.3">
      <c r="B95" s="20"/>
      <c r="C95" s="35" t="s">
        <v>355</v>
      </c>
      <c r="D95" s="36" t="s">
        <v>39</v>
      </c>
      <c r="E95" s="44"/>
      <c r="F95" s="107" t="s">
        <v>356</v>
      </c>
      <c r="G95" s="108"/>
      <c r="H95" s="108"/>
      <c r="I95" s="108"/>
      <c r="J95" s="38" t="s">
        <v>43</v>
      </c>
      <c r="K95" s="39">
        <v>1</v>
      </c>
      <c r="L95" s="121"/>
      <c r="M95" s="122"/>
      <c r="N95" s="121"/>
      <c r="O95" s="123"/>
      <c r="P95" s="123"/>
      <c r="Q95" s="122"/>
      <c r="R95" s="40"/>
      <c r="S95" s="20"/>
      <c r="T95" s="85">
        <f t="shared" si="18"/>
        <v>0</v>
      </c>
      <c r="U95" s="86" t="s">
        <v>8</v>
      </c>
      <c r="X95" s="87">
        <v>0</v>
      </c>
      <c r="Y95" s="87" t="e">
        <f>#REF!*#REF!</f>
        <v>#REF!</v>
      </c>
      <c r="Z95" s="87">
        <v>0</v>
      </c>
      <c r="AA95" s="88" t="e">
        <f>#REF!*#REF!</f>
        <v>#REF!</v>
      </c>
      <c r="AR95" s="82" t="s">
        <v>46</v>
      </c>
      <c r="AT95" s="82" t="s">
        <v>39</v>
      </c>
      <c r="AU95" s="82" t="s">
        <v>13</v>
      </c>
      <c r="AY95" s="80" t="s">
        <v>35</v>
      </c>
      <c r="BE95" s="89" t="e">
        <f>IF(#REF!="základní",#REF!,0)</f>
        <v>#REF!</v>
      </c>
      <c r="BF95" s="89" t="e">
        <f>IF(#REF!="snížená",#REF!,0)</f>
        <v>#REF!</v>
      </c>
      <c r="BG95" s="89" t="e">
        <f>IF(#REF!="zákl. přenesená",#REF!,0)</f>
        <v>#REF!</v>
      </c>
      <c r="BH95" s="89" t="e">
        <f>IF(#REF!="sníž. přenesená",#REF!,0)</f>
        <v>#REF!</v>
      </c>
      <c r="BI95" s="89" t="e">
        <f>IF(#REF!="nulová",#REF!,0)</f>
        <v>#REF!</v>
      </c>
      <c r="BJ95" s="82" t="s">
        <v>1</v>
      </c>
      <c r="BK95" s="89" t="e">
        <f>ROUND(#REF!*#REF!,2)</f>
        <v>#REF!</v>
      </c>
      <c r="BL95" s="82" t="s">
        <v>46</v>
      </c>
      <c r="BM95" s="82" t="s">
        <v>50</v>
      </c>
    </row>
    <row r="96" spans="2:65" s="80" customFormat="1" ht="15.75" customHeight="1" x14ac:dyDescent="0.3">
      <c r="B96" s="20"/>
      <c r="C96" s="29" t="s">
        <v>361</v>
      </c>
      <c r="D96" s="30" t="s">
        <v>36</v>
      </c>
      <c r="E96" s="41" t="s">
        <v>432</v>
      </c>
      <c r="F96" s="112" t="s">
        <v>431</v>
      </c>
      <c r="G96" s="113"/>
      <c r="H96" s="113"/>
      <c r="I96" s="114"/>
      <c r="J96" s="32" t="s">
        <v>43</v>
      </c>
      <c r="K96" s="33">
        <v>1</v>
      </c>
      <c r="L96" s="115"/>
      <c r="M96" s="116"/>
      <c r="N96" s="115"/>
      <c r="O96" s="117"/>
      <c r="P96" s="117"/>
      <c r="Q96" s="116"/>
      <c r="R96" s="56"/>
      <c r="S96" s="20"/>
      <c r="T96" s="85">
        <f t="shared" si="18"/>
        <v>0</v>
      </c>
      <c r="U96" s="86" t="s">
        <v>8</v>
      </c>
      <c r="X96" s="87">
        <v>0</v>
      </c>
      <c r="Y96" s="87" t="e">
        <f>#REF!*#REF!</f>
        <v>#REF!</v>
      </c>
      <c r="Z96" s="87">
        <v>0</v>
      </c>
      <c r="AA96" s="88" t="e">
        <f>#REF!*#REF!</f>
        <v>#REF!</v>
      </c>
      <c r="AR96" s="82" t="s">
        <v>38</v>
      </c>
      <c r="AT96" s="82" t="s">
        <v>36</v>
      </c>
      <c r="AU96" s="82" t="s">
        <v>13</v>
      </c>
      <c r="AY96" s="80" t="s">
        <v>35</v>
      </c>
      <c r="BE96" s="89" t="e">
        <f>IF(#REF!="základní",#REF!,0)</f>
        <v>#REF!</v>
      </c>
      <c r="BF96" s="89" t="e">
        <f>IF(#REF!="snížená",#REF!,0)</f>
        <v>#REF!</v>
      </c>
      <c r="BG96" s="89" t="e">
        <f>IF(#REF!="zákl. přenesená",#REF!,0)</f>
        <v>#REF!</v>
      </c>
      <c r="BH96" s="89" t="e">
        <f>IF(#REF!="sníž. přenesená",#REF!,0)</f>
        <v>#REF!</v>
      </c>
      <c r="BI96" s="89" t="e">
        <f>IF(#REF!="nulová",#REF!,0)</f>
        <v>#REF!</v>
      </c>
      <c r="BJ96" s="82" t="s">
        <v>1</v>
      </c>
      <c r="BK96" s="89" t="e">
        <f>ROUND(#REF!*#REF!,2)</f>
        <v>#REF!</v>
      </c>
      <c r="BL96" s="82" t="s">
        <v>38</v>
      </c>
      <c r="BM96" s="82" t="s">
        <v>49</v>
      </c>
    </row>
    <row r="97" spans="2:65" s="80" customFormat="1" ht="27" customHeight="1" x14ac:dyDescent="0.3">
      <c r="B97" s="20"/>
      <c r="C97" s="35" t="s">
        <v>362</v>
      </c>
      <c r="D97" s="36" t="s">
        <v>39</v>
      </c>
      <c r="E97" s="44"/>
      <c r="F97" s="107" t="s">
        <v>433</v>
      </c>
      <c r="G97" s="108"/>
      <c r="H97" s="108"/>
      <c r="I97" s="108"/>
      <c r="J97" s="38" t="s">
        <v>43</v>
      </c>
      <c r="K97" s="39">
        <v>1</v>
      </c>
      <c r="L97" s="121"/>
      <c r="M97" s="122"/>
      <c r="N97" s="121"/>
      <c r="O97" s="123"/>
      <c r="P97" s="123"/>
      <c r="Q97" s="122"/>
      <c r="R97" s="40"/>
      <c r="S97" s="20"/>
      <c r="T97" s="85">
        <f t="shared" si="18"/>
        <v>0</v>
      </c>
      <c r="U97" s="86" t="s">
        <v>8</v>
      </c>
      <c r="X97" s="87">
        <v>0</v>
      </c>
      <c r="Y97" s="87" t="e">
        <f>#REF!*#REF!</f>
        <v>#REF!</v>
      </c>
      <c r="Z97" s="87">
        <v>0</v>
      </c>
      <c r="AA97" s="88" t="e">
        <f>#REF!*#REF!</f>
        <v>#REF!</v>
      </c>
      <c r="AR97" s="82" t="s">
        <v>46</v>
      </c>
      <c r="AT97" s="82" t="s">
        <v>39</v>
      </c>
      <c r="AU97" s="82" t="s">
        <v>13</v>
      </c>
      <c r="AY97" s="80" t="s">
        <v>35</v>
      </c>
      <c r="BE97" s="89" t="e">
        <f>IF(#REF!="základní",#REF!,0)</f>
        <v>#REF!</v>
      </c>
      <c r="BF97" s="89" t="e">
        <f>IF(#REF!="snížená",#REF!,0)</f>
        <v>#REF!</v>
      </c>
      <c r="BG97" s="89" t="e">
        <f>IF(#REF!="zákl. přenesená",#REF!,0)</f>
        <v>#REF!</v>
      </c>
      <c r="BH97" s="89" t="e">
        <f>IF(#REF!="sníž. přenesená",#REF!,0)</f>
        <v>#REF!</v>
      </c>
      <c r="BI97" s="89" t="e">
        <f>IF(#REF!="nulová",#REF!,0)</f>
        <v>#REF!</v>
      </c>
      <c r="BJ97" s="82" t="s">
        <v>1</v>
      </c>
      <c r="BK97" s="89" t="e">
        <f>ROUND(#REF!*#REF!,2)</f>
        <v>#REF!</v>
      </c>
      <c r="BL97" s="82" t="s">
        <v>46</v>
      </c>
      <c r="BM97" s="82" t="s">
        <v>50</v>
      </c>
    </row>
    <row r="98" spans="2:65" s="80" customFormat="1" ht="15.75" customHeight="1" x14ac:dyDescent="0.3">
      <c r="B98" s="20"/>
      <c r="C98" s="29" t="s">
        <v>363</v>
      </c>
      <c r="D98" s="30" t="s">
        <v>36</v>
      </c>
      <c r="E98" s="41" t="s">
        <v>432</v>
      </c>
      <c r="F98" s="112" t="s">
        <v>431</v>
      </c>
      <c r="G98" s="113"/>
      <c r="H98" s="113"/>
      <c r="I98" s="114"/>
      <c r="J98" s="32" t="s">
        <v>43</v>
      </c>
      <c r="K98" s="33">
        <v>2</v>
      </c>
      <c r="L98" s="115"/>
      <c r="M98" s="116"/>
      <c r="N98" s="115"/>
      <c r="O98" s="117"/>
      <c r="P98" s="117"/>
      <c r="Q98" s="116"/>
      <c r="R98" s="56"/>
      <c r="S98" s="20"/>
      <c r="T98" s="85">
        <f t="shared" si="18"/>
        <v>0</v>
      </c>
      <c r="U98" s="86" t="s">
        <v>8</v>
      </c>
      <c r="X98" s="87">
        <v>0</v>
      </c>
      <c r="Y98" s="87" t="e">
        <f>#REF!*#REF!</f>
        <v>#REF!</v>
      </c>
      <c r="Z98" s="87">
        <v>0</v>
      </c>
      <c r="AA98" s="88" t="e">
        <f>#REF!*#REF!</f>
        <v>#REF!</v>
      </c>
      <c r="AR98" s="82" t="s">
        <v>38</v>
      </c>
      <c r="AT98" s="82" t="s">
        <v>36</v>
      </c>
      <c r="AU98" s="82" t="s">
        <v>13</v>
      </c>
      <c r="AY98" s="80" t="s">
        <v>35</v>
      </c>
      <c r="BE98" s="89" t="e">
        <f>IF(#REF!="základní",#REF!,0)</f>
        <v>#REF!</v>
      </c>
      <c r="BF98" s="89" t="e">
        <f>IF(#REF!="snížená",#REF!,0)</f>
        <v>#REF!</v>
      </c>
      <c r="BG98" s="89" t="e">
        <f>IF(#REF!="zákl. přenesená",#REF!,0)</f>
        <v>#REF!</v>
      </c>
      <c r="BH98" s="89" t="e">
        <f>IF(#REF!="sníž. přenesená",#REF!,0)</f>
        <v>#REF!</v>
      </c>
      <c r="BI98" s="89" t="e">
        <f>IF(#REF!="nulová",#REF!,0)</f>
        <v>#REF!</v>
      </c>
      <c r="BJ98" s="82" t="s">
        <v>1</v>
      </c>
      <c r="BK98" s="89" t="e">
        <f>ROUND(#REF!*#REF!,2)</f>
        <v>#REF!</v>
      </c>
      <c r="BL98" s="82" t="s">
        <v>38</v>
      </c>
      <c r="BM98" s="82" t="s">
        <v>49</v>
      </c>
    </row>
    <row r="99" spans="2:65" s="80" customFormat="1" ht="27" customHeight="1" x14ac:dyDescent="0.3">
      <c r="B99" s="20"/>
      <c r="C99" s="35" t="s">
        <v>364</v>
      </c>
      <c r="D99" s="36" t="s">
        <v>39</v>
      </c>
      <c r="E99" s="44"/>
      <c r="F99" s="107" t="s">
        <v>434</v>
      </c>
      <c r="G99" s="108"/>
      <c r="H99" s="108"/>
      <c r="I99" s="108"/>
      <c r="J99" s="38" t="s">
        <v>43</v>
      </c>
      <c r="K99" s="39">
        <v>2</v>
      </c>
      <c r="L99" s="121"/>
      <c r="M99" s="122"/>
      <c r="N99" s="121"/>
      <c r="O99" s="123"/>
      <c r="P99" s="123"/>
      <c r="Q99" s="122"/>
      <c r="R99" s="40"/>
      <c r="S99" s="20"/>
      <c r="T99" s="85">
        <f t="shared" si="18"/>
        <v>0</v>
      </c>
      <c r="U99" s="86" t="s">
        <v>8</v>
      </c>
      <c r="X99" s="87">
        <v>0</v>
      </c>
      <c r="Y99" s="87" t="e">
        <f>#REF!*#REF!</f>
        <v>#REF!</v>
      </c>
      <c r="Z99" s="87">
        <v>0</v>
      </c>
      <c r="AA99" s="88" t="e">
        <f>#REF!*#REF!</f>
        <v>#REF!</v>
      </c>
      <c r="AR99" s="82" t="s">
        <v>46</v>
      </c>
      <c r="AT99" s="82" t="s">
        <v>39</v>
      </c>
      <c r="AU99" s="82" t="s">
        <v>13</v>
      </c>
      <c r="AY99" s="80" t="s">
        <v>35</v>
      </c>
      <c r="BE99" s="89" t="e">
        <f>IF(#REF!="základní",#REF!,0)</f>
        <v>#REF!</v>
      </c>
      <c r="BF99" s="89" t="e">
        <f>IF(#REF!="snížená",#REF!,0)</f>
        <v>#REF!</v>
      </c>
      <c r="BG99" s="89" t="e">
        <f>IF(#REF!="zákl. přenesená",#REF!,0)</f>
        <v>#REF!</v>
      </c>
      <c r="BH99" s="89" t="e">
        <f>IF(#REF!="sníž. přenesená",#REF!,0)</f>
        <v>#REF!</v>
      </c>
      <c r="BI99" s="89" t="e">
        <f>IF(#REF!="nulová",#REF!,0)</f>
        <v>#REF!</v>
      </c>
      <c r="BJ99" s="82" t="s">
        <v>1</v>
      </c>
      <c r="BK99" s="89" t="e">
        <f>ROUND(#REF!*#REF!,2)</f>
        <v>#REF!</v>
      </c>
      <c r="BL99" s="82" t="s">
        <v>46</v>
      </c>
      <c r="BM99" s="82" t="s">
        <v>50</v>
      </c>
    </row>
    <row r="100" spans="2:65" s="80" customFormat="1" ht="15.75" customHeight="1" x14ac:dyDescent="0.3">
      <c r="B100" s="20"/>
      <c r="C100" s="29" t="s">
        <v>152</v>
      </c>
      <c r="D100" s="30" t="s">
        <v>36</v>
      </c>
      <c r="E100" s="41" t="s">
        <v>96</v>
      </c>
      <c r="F100" s="124" t="s">
        <v>125</v>
      </c>
      <c r="G100" s="126"/>
      <c r="H100" s="126"/>
      <c r="I100" s="126"/>
      <c r="J100" s="56" t="s">
        <v>43</v>
      </c>
      <c r="K100" s="61">
        <v>16</v>
      </c>
      <c r="L100" s="127"/>
      <c r="M100" s="126"/>
      <c r="N100" s="125"/>
      <c r="O100" s="111"/>
      <c r="P100" s="111"/>
      <c r="Q100" s="111"/>
      <c r="R100" s="56"/>
      <c r="S100" s="20"/>
      <c r="T100" s="85">
        <f t="shared" ref="T100:T101" si="19">SUM(N100:S100)</f>
        <v>0</v>
      </c>
      <c r="U100" s="86" t="s">
        <v>8</v>
      </c>
      <c r="X100" s="87">
        <v>0</v>
      </c>
      <c r="Y100" s="87" t="e">
        <f>#REF!*#REF!</f>
        <v>#REF!</v>
      </c>
      <c r="Z100" s="87">
        <v>0</v>
      </c>
      <c r="AA100" s="88" t="e">
        <f>#REF!*#REF!</f>
        <v>#REF!</v>
      </c>
      <c r="AR100" s="82" t="s">
        <v>38</v>
      </c>
      <c r="AT100" s="82" t="s">
        <v>36</v>
      </c>
      <c r="AU100" s="82" t="s">
        <v>13</v>
      </c>
      <c r="AY100" s="80" t="s">
        <v>35</v>
      </c>
      <c r="BE100" s="89" t="e">
        <f>IF(#REF!="základní",#REF!,0)</f>
        <v>#REF!</v>
      </c>
      <c r="BF100" s="89" t="e">
        <f>IF(#REF!="snížená",#REF!,0)</f>
        <v>#REF!</v>
      </c>
      <c r="BG100" s="89" t="e">
        <f>IF(#REF!="zákl. přenesená",#REF!,0)</f>
        <v>#REF!</v>
      </c>
      <c r="BH100" s="89" t="e">
        <f>IF(#REF!="sníž. přenesená",#REF!,0)</f>
        <v>#REF!</v>
      </c>
      <c r="BI100" s="89" t="e">
        <f>IF(#REF!="nulová",#REF!,0)</f>
        <v>#REF!</v>
      </c>
      <c r="BJ100" s="82" t="s">
        <v>1</v>
      </c>
      <c r="BK100" s="89" t="e">
        <f>ROUND(#REF!*#REF!,2)</f>
        <v>#REF!</v>
      </c>
      <c r="BL100" s="82" t="s">
        <v>38</v>
      </c>
      <c r="BM100" s="82" t="s">
        <v>49</v>
      </c>
    </row>
    <row r="101" spans="2:65" s="80" customFormat="1" ht="27" customHeight="1" x14ac:dyDescent="0.3">
      <c r="B101" s="20"/>
      <c r="C101" s="35" t="s">
        <v>153</v>
      </c>
      <c r="D101" s="36" t="s">
        <v>39</v>
      </c>
      <c r="E101" s="44"/>
      <c r="F101" s="107" t="s">
        <v>353</v>
      </c>
      <c r="G101" s="108"/>
      <c r="H101" s="108"/>
      <c r="I101" s="108"/>
      <c r="J101" s="38" t="s">
        <v>43</v>
      </c>
      <c r="K101" s="39">
        <v>16</v>
      </c>
      <c r="L101" s="110"/>
      <c r="M101" s="108"/>
      <c r="N101" s="110"/>
      <c r="O101" s="111"/>
      <c r="P101" s="111"/>
      <c r="Q101" s="111"/>
      <c r="R101" s="40"/>
      <c r="S101" s="20"/>
      <c r="T101" s="85">
        <f t="shared" si="19"/>
        <v>0</v>
      </c>
      <c r="U101" s="86" t="s">
        <v>8</v>
      </c>
      <c r="X101" s="87">
        <v>0.82</v>
      </c>
      <c r="Y101" s="87" t="e">
        <f>#REF!*#REF!</f>
        <v>#REF!</v>
      </c>
      <c r="Z101" s="87">
        <v>0</v>
      </c>
      <c r="AA101" s="88" t="e">
        <f>#REF!*#REF!</f>
        <v>#REF!</v>
      </c>
      <c r="AR101" s="82" t="s">
        <v>46</v>
      </c>
      <c r="AT101" s="82" t="s">
        <v>39</v>
      </c>
      <c r="AU101" s="82" t="s">
        <v>13</v>
      </c>
      <c r="AY101" s="80" t="s">
        <v>35</v>
      </c>
      <c r="BE101" s="89" t="e">
        <f>IF(#REF!="základní",#REF!,0)</f>
        <v>#REF!</v>
      </c>
      <c r="BF101" s="89" t="e">
        <f>IF(#REF!="snížená",#REF!,0)</f>
        <v>#REF!</v>
      </c>
      <c r="BG101" s="89" t="e">
        <f>IF(#REF!="zákl. přenesená",#REF!,0)</f>
        <v>#REF!</v>
      </c>
      <c r="BH101" s="89" t="e">
        <f>IF(#REF!="sníž. přenesená",#REF!,0)</f>
        <v>#REF!</v>
      </c>
      <c r="BI101" s="89" t="e">
        <f>IF(#REF!="nulová",#REF!,0)</f>
        <v>#REF!</v>
      </c>
      <c r="BJ101" s="82" t="s">
        <v>1</v>
      </c>
      <c r="BK101" s="89" t="e">
        <f>ROUND(#REF!*#REF!,2)</f>
        <v>#REF!</v>
      </c>
      <c r="BL101" s="82" t="s">
        <v>46</v>
      </c>
      <c r="BM101" s="82" t="s">
        <v>50</v>
      </c>
    </row>
    <row r="102" spans="2:65" s="80" customFormat="1" ht="15.75" customHeight="1" x14ac:dyDescent="0.3">
      <c r="B102" s="20"/>
      <c r="C102" s="29" t="s">
        <v>155</v>
      </c>
      <c r="D102" s="30" t="s">
        <v>36</v>
      </c>
      <c r="E102" s="41" t="s">
        <v>94</v>
      </c>
      <c r="F102" s="128" t="s">
        <v>93</v>
      </c>
      <c r="G102" s="113"/>
      <c r="H102" s="113"/>
      <c r="I102" s="114"/>
      <c r="J102" s="32" t="s">
        <v>43</v>
      </c>
      <c r="K102" s="33">
        <v>1</v>
      </c>
      <c r="L102" s="125"/>
      <c r="M102" s="111"/>
      <c r="N102" s="125"/>
      <c r="O102" s="111"/>
      <c r="P102" s="111"/>
      <c r="Q102" s="111"/>
      <c r="R102" s="56"/>
      <c r="S102" s="20"/>
      <c r="T102" s="85">
        <f t="shared" ref="T102:T105" si="20">SUM(N102:S102)</f>
        <v>0</v>
      </c>
      <c r="U102" s="86" t="s">
        <v>8</v>
      </c>
      <c r="X102" s="87">
        <v>0</v>
      </c>
      <c r="Y102" s="87" t="e">
        <f>#REF!*#REF!</f>
        <v>#REF!</v>
      </c>
      <c r="Z102" s="87">
        <v>0</v>
      </c>
      <c r="AA102" s="88" t="e">
        <f>#REF!*#REF!</f>
        <v>#REF!</v>
      </c>
      <c r="AR102" s="82" t="s">
        <v>38</v>
      </c>
      <c r="AT102" s="82" t="s">
        <v>36</v>
      </c>
      <c r="AU102" s="82" t="s">
        <v>13</v>
      </c>
      <c r="AY102" s="80" t="s">
        <v>35</v>
      </c>
      <c r="BE102" s="89" t="e">
        <f>IF(#REF!="základní",#REF!,0)</f>
        <v>#REF!</v>
      </c>
      <c r="BF102" s="89" t="e">
        <f>IF(#REF!="snížená",#REF!,0)</f>
        <v>#REF!</v>
      </c>
      <c r="BG102" s="89" t="e">
        <f>IF(#REF!="zákl. přenesená",#REF!,0)</f>
        <v>#REF!</v>
      </c>
      <c r="BH102" s="89" t="e">
        <f>IF(#REF!="sníž. přenesená",#REF!,0)</f>
        <v>#REF!</v>
      </c>
      <c r="BI102" s="89" t="e">
        <f>IF(#REF!="nulová",#REF!,0)</f>
        <v>#REF!</v>
      </c>
      <c r="BJ102" s="82" t="s">
        <v>1</v>
      </c>
      <c r="BK102" s="89" t="e">
        <f>ROUND(#REF!*#REF!,2)</f>
        <v>#REF!</v>
      </c>
      <c r="BL102" s="82" t="s">
        <v>38</v>
      </c>
      <c r="BM102" s="82" t="s">
        <v>49</v>
      </c>
    </row>
    <row r="103" spans="2:65" s="80" customFormat="1" ht="27" customHeight="1" x14ac:dyDescent="0.3">
      <c r="B103" s="20"/>
      <c r="C103" s="35" t="s">
        <v>156</v>
      </c>
      <c r="D103" s="36" t="s">
        <v>39</v>
      </c>
      <c r="E103" s="44"/>
      <c r="F103" s="107" t="s">
        <v>435</v>
      </c>
      <c r="G103" s="108"/>
      <c r="H103" s="108"/>
      <c r="I103" s="108"/>
      <c r="J103" s="38" t="s">
        <v>43</v>
      </c>
      <c r="K103" s="39">
        <v>1</v>
      </c>
      <c r="L103" s="110"/>
      <c r="M103" s="108"/>
      <c r="N103" s="110"/>
      <c r="O103" s="111"/>
      <c r="P103" s="111"/>
      <c r="Q103" s="111"/>
      <c r="R103" s="40"/>
      <c r="S103" s="20"/>
      <c r="T103" s="85">
        <f t="shared" si="20"/>
        <v>0</v>
      </c>
      <c r="U103" s="86" t="s">
        <v>8</v>
      </c>
      <c r="X103" s="87">
        <v>0.82</v>
      </c>
      <c r="Y103" s="87" t="e">
        <f>#REF!*#REF!</f>
        <v>#REF!</v>
      </c>
      <c r="Z103" s="87">
        <v>0</v>
      </c>
      <c r="AA103" s="88" t="e">
        <f>#REF!*#REF!</f>
        <v>#REF!</v>
      </c>
      <c r="AR103" s="82" t="s">
        <v>46</v>
      </c>
      <c r="AT103" s="82" t="s">
        <v>39</v>
      </c>
      <c r="AU103" s="82" t="s">
        <v>13</v>
      </c>
      <c r="AY103" s="80" t="s">
        <v>35</v>
      </c>
      <c r="BE103" s="89" t="e">
        <f>IF(#REF!="základní",#REF!,0)</f>
        <v>#REF!</v>
      </c>
      <c r="BF103" s="89" t="e">
        <f>IF(#REF!="snížená",#REF!,0)</f>
        <v>#REF!</v>
      </c>
      <c r="BG103" s="89" t="e">
        <f>IF(#REF!="zákl. přenesená",#REF!,0)</f>
        <v>#REF!</v>
      </c>
      <c r="BH103" s="89" t="e">
        <f>IF(#REF!="sníž. přenesená",#REF!,0)</f>
        <v>#REF!</v>
      </c>
      <c r="BI103" s="89" t="e">
        <f>IF(#REF!="nulová",#REF!,0)</f>
        <v>#REF!</v>
      </c>
      <c r="BJ103" s="82" t="s">
        <v>1</v>
      </c>
      <c r="BK103" s="89" t="e">
        <f>ROUND(#REF!*#REF!,2)</f>
        <v>#REF!</v>
      </c>
      <c r="BL103" s="82" t="s">
        <v>46</v>
      </c>
      <c r="BM103" s="82" t="s">
        <v>50</v>
      </c>
    </row>
    <row r="104" spans="2:65" s="80" customFormat="1" ht="15.75" customHeight="1" x14ac:dyDescent="0.3">
      <c r="B104" s="20"/>
      <c r="C104" s="29" t="s">
        <v>157</v>
      </c>
      <c r="D104" s="30" t="s">
        <v>36</v>
      </c>
      <c r="E104" s="41" t="s">
        <v>173</v>
      </c>
      <c r="F104" s="124" t="s">
        <v>172</v>
      </c>
      <c r="G104" s="111"/>
      <c r="H104" s="111"/>
      <c r="I104" s="111"/>
      <c r="J104" s="32" t="s">
        <v>43</v>
      </c>
      <c r="K104" s="33">
        <v>6</v>
      </c>
      <c r="L104" s="125"/>
      <c r="M104" s="111"/>
      <c r="N104" s="125"/>
      <c r="O104" s="111"/>
      <c r="P104" s="111"/>
      <c r="Q104" s="111"/>
      <c r="R104" s="56"/>
      <c r="S104" s="20"/>
      <c r="T104" s="85">
        <f t="shared" si="20"/>
        <v>0</v>
      </c>
      <c r="U104" s="86" t="s">
        <v>8</v>
      </c>
      <c r="X104" s="87">
        <v>0</v>
      </c>
      <c r="Y104" s="87" t="e">
        <f>#REF!*#REF!</f>
        <v>#REF!</v>
      </c>
      <c r="Z104" s="87">
        <v>0</v>
      </c>
      <c r="AA104" s="88" t="e">
        <f>#REF!*#REF!</f>
        <v>#REF!</v>
      </c>
      <c r="AR104" s="82" t="s">
        <v>38</v>
      </c>
      <c r="AT104" s="82" t="s">
        <v>36</v>
      </c>
      <c r="AU104" s="82" t="s">
        <v>13</v>
      </c>
      <c r="AY104" s="80" t="s">
        <v>35</v>
      </c>
      <c r="BE104" s="89" t="e">
        <f>IF(#REF!="základní",#REF!,0)</f>
        <v>#REF!</v>
      </c>
      <c r="BF104" s="89" t="e">
        <f>IF(#REF!="snížená",#REF!,0)</f>
        <v>#REF!</v>
      </c>
      <c r="BG104" s="89" t="e">
        <f>IF(#REF!="zákl. přenesená",#REF!,0)</f>
        <v>#REF!</v>
      </c>
      <c r="BH104" s="89" t="e">
        <f>IF(#REF!="sníž. přenesená",#REF!,0)</f>
        <v>#REF!</v>
      </c>
      <c r="BI104" s="89" t="e">
        <f>IF(#REF!="nulová",#REF!,0)</f>
        <v>#REF!</v>
      </c>
      <c r="BJ104" s="82" t="s">
        <v>1</v>
      </c>
      <c r="BK104" s="89" t="e">
        <f>ROUND(#REF!*#REF!,2)</f>
        <v>#REF!</v>
      </c>
      <c r="BL104" s="82" t="s">
        <v>38</v>
      </c>
      <c r="BM104" s="82" t="s">
        <v>49</v>
      </c>
    </row>
    <row r="105" spans="2:65" s="80" customFormat="1" ht="27" customHeight="1" x14ac:dyDescent="0.3">
      <c r="B105" s="20"/>
      <c r="C105" s="35" t="s">
        <v>158</v>
      </c>
      <c r="D105" s="36" t="s">
        <v>39</v>
      </c>
      <c r="E105" s="44"/>
      <c r="F105" s="107" t="s">
        <v>359</v>
      </c>
      <c r="G105" s="108"/>
      <c r="H105" s="108"/>
      <c r="I105" s="108"/>
      <c r="J105" s="38" t="s">
        <v>43</v>
      </c>
      <c r="K105" s="39">
        <v>6</v>
      </c>
      <c r="L105" s="110"/>
      <c r="M105" s="108"/>
      <c r="N105" s="110"/>
      <c r="O105" s="111"/>
      <c r="P105" s="111"/>
      <c r="Q105" s="111"/>
      <c r="R105" s="40"/>
      <c r="S105" s="20"/>
      <c r="T105" s="85">
        <f t="shared" si="20"/>
        <v>0</v>
      </c>
      <c r="U105" s="86" t="s">
        <v>8</v>
      </c>
      <c r="X105" s="87">
        <v>0.82</v>
      </c>
      <c r="Y105" s="87" t="e">
        <f>#REF!*#REF!</f>
        <v>#REF!</v>
      </c>
      <c r="Z105" s="87">
        <v>0</v>
      </c>
      <c r="AA105" s="88" t="e">
        <f>#REF!*#REF!</f>
        <v>#REF!</v>
      </c>
      <c r="AR105" s="82" t="s">
        <v>46</v>
      </c>
      <c r="AT105" s="82" t="s">
        <v>39</v>
      </c>
      <c r="AU105" s="82" t="s">
        <v>13</v>
      </c>
      <c r="AY105" s="80" t="s">
        <v>35</v>
      </c>
      <c r="BE105" s="89" t="e">
        <f>IF(#REF!="základní",#REF!,0)</f>
        <v>#REF!</v>
      </c>
      <c r="BF105" s="89" t="e">
        <f>IF(#REF!="snížená",#REF!,0)</f>
        <v>#REF!</v>
      </c>
      <c r="BG105" s="89" t="e">
        <f>IF(#REF!="zákl. přenesená",#REF!,0)</f>
        <v>#REF!</v>
      </c>
      <c r="BH105" s="89" t="e">
        <f>IF(#REF!="sníž. přenesená",#REF!,0)</f>
        <v>#REF!</v>
      </c>
      <c r="BI105" s="89" t="e">
        <f>IF(#REF!="nulová",#REF!,0)</f>
        <v>#REF!</v>
      </c>
      <c r="BJ105" s="82" t="s">
        <v>1</v>
      </c>
      <c r="BK105" s="89" t="e">
        <f>ROUND(#REF!*#REF!,2)</f>
        <v>#REF!</v>
      </c>
      <c r="BL105" s="82" t="s">
        <v>46</v>
      </c>
      <c r="BM105" s="82" t="s">
        <v>50</v>
      </c>
    </row>
    <row r="106" spans="2:65" s="80" customFormat="1" ht="15.75" customHeight="1" x14ac:dyDescent="0.3">
      <c r="B106" s="20"/>
      <c r="C106" s="29" t="s">
        <v>159</v>
      </c>
      <c r="D106" s="30" t="s">
        <v>36</v>
      </c>
      <c r="E106" s="41" t="s">
        <v>173</v>
      </c>
      <c r="F106" s="124" t="s">
        <v>172</v>
      </c>
      <c r="G106" s="111"/>
      <c r="H106" s="111"/>
      <c r="I106" s="111"/>
      <c r="J106" s="32" t="s">
        <v>43</v>
      </c>
      <c r="K106" s="33">
        <v>2</v>
      </c>
      <c r="L106" s="125"/>
      <c r="M106" s="111"/>
      <c r="N106" s="125"/>
      <c r="O106" s="111"/>
      <c r="P106" s="111"/>
      <c r="Q106" s="111"/>
      <c r="R106" s="56"/>
      <c r="S106" s="20"/>
      <c r="T106" s="85">
        <f t="shared" ref="T106:T119" si="21">SUM(N106:S106)</f>
        <v>0</v>
      </c>
      <c r="U106" s="86" t="s">
        <v>8</v>
      </c>
      <c r="X106" s="87">
        <v>0</v>
      </c>
      <c r="Y106" s="87" t="e">
        <f>#REF!*#REF!</f>
        <v>#REF!</v>
      </c>
      <c r="Z106" s="87">
        <v>0</v>
      </c>
      <c r="AA106" s="88" t="e">
        <f>#REF!*#REF!</f>
        <v>#REF!</v>
      </c>
      <c r="AR106" s="82" t="s">
        <v>38</v>
      </c>
      <c r="AT106" s="82" t="s">
        <v>36</v>
      </c>
      <c r="AU106" s="82" t="s">
        <v>13</v>
      </c>
      <c r="AY106" s="80" t="s">
        <v>35</v>
      </c>
      <c r="BE106" s="89" t="e">
        <f>IF(#REF!="základní",#REF!,0)</f>
        <v>#REF!</v>
      </c>
      <c r="BF106" s="89" t="e">
        <f>IF(#REF!="snížená",#REF!,0)</f>
        <v>#REF!</v>
      </c>
      <c r="BG106" s="89" t="e">
        <f>IF(#REF!="zákl. přenesená",#REF!,0)</f>
        <v>#REF!</v>
      </c>
      <c r="BH106" s="89" t="e">
        <f>IF(#REF!="sníž. přenesená",#REF!,0)</f>
        <v>#REF!</v>
      </c>
      <c r="BI106" s="89" t="e">
        <f>IF(#REF!="nulová",#REF!,0)</f>
        <v>#REF!</v>
      </c>
      <c r="BJ106" s="82" t="s">
        <v>1</v>
      </c>
      <c r="BK106" s="89" t="e">
        <f>ROUND(#REF!*#REF!,2)</f>
        <v>#REF!</v>
      </c>
      <c r="BL106" s="82" t="s">
        <v>38</v>
      </c>
      <c r="BM106" s="82" t="s">
        <v>49</v>
      </c>
    </row>
    <row r="107" spans="2:65" s="80" customFormat="1" ht="27" customHeight="1" x14ac:dyDescent="0.3">
      <c r="B107" s="20"/>
      <c r="C107" s="35" t="s">
        <v>160</v>
      </c>
      <c r="D107" s="36" t="s">
        <v>39</v>
      </c>
      <c r="E107" s="44"/>
      <c r="F107" s="107" t="s">
        <v>358</v>
      </c>
      <c r="G107" s="108"/>
      <c r="H107" s="108"/>
      <c r="I107" s="108"/>
      <c r="J107" s="38" t="s">
        <v>43</v>
      </c>
      <c r="K107" s="39">
        <v>2</v>
      </c>
      <c r="L107" s="110"/>
      <c r="M107" s="108"/>
      <c r="N107" s="110"/>
      <c r="O107" s="111"/>
      <c r="P107" s="111"/>
      <c r="Q107" s="111"/>
      <c r="R107" s="40"/>
      <c r="S107" s="20"/>
      <c r="T107" s="85">
        <f t="shared" si="21"/>
        <v>0</v>
      </c>
      <c r="U107" s="86" t="s">
        <v>8</v>
      </c>
      <c r="X107" s="87">
        <v>0.82</v>
      </c>
      <c r="Y107" s="87" t="e">
        <f>#REF!*#REF!</f>
        <v>#REF!</v>
      </c>
      <c r="Z107" s="87">
        <v>0</v>
      </c>
      <c r="AA107" s="88" t="e">
        <f>#REF!*#REF!</f>
        <v>#REF!</v>
      </c>
      <c r="AR107" s="82" t="s">
        <v>46</v>
      </c>
      <c r="AT107" s="82" t="s">
        <v>39</v>
      </c>
      <c r="AU107" s="82" t="s">
        <v>13</v>
      </c>
      <c r="AY107" s="80" t="s">
        <v>35</v>
      </c>
      <c r="BE107" s="89" t="e">
        <f>IF(#REF!="základní",#REF!,0)</f>
        <v>#REF!</v>
      </c>
      <c r="BF107" s="89" t="e">
        <f>IF(#REF!="snížená",#REF!,0)</f>
        <v>#REF!</v>
      </c>
      <c r="BG107" s="89" t="e">
        <f>IF(#REF!="zákl. přenesená",#REF!,0)</f>
        <v>#REF!</v>
      </c>
      <c r="BH107" s="89" t="e">
        <f>IF(#REF!="sníž. přenesená",#REF!,0)</f>
        <v>#REF!</v>
      </c>
      <c r="BI107" s="89" t="e">
        <f>IF(#REF!="nulová",#REF!,0)</f>
        <v>#REF!</v>
      </c>
      <c r="BJ107" s="82" t="s">
        <v>1</v>
      </c>
      <c r="BK107" s="89" t="e">
        <f>ROUND(#REF!*#REF!,2)</f>
        <v>#REF!</v>
      </c>
      <c r="BL107" s="82" t="s">
        <v>46</v>
      </c>
      <c r="BM107" s="82" t="s">
        <v>50</v>
      </c>
    </row>
    <row r="108" spans="2:65" s="80" customFormat="1" ht="15.75" customHeight="1" x14ac:dyDescent="0.3">
      <c r="B108" s="20"/>
      <c r="C108" s="29" t="s">
        <v>162</v>
      </c>
      <c r="D108" s="30" t="s">
        <v>36</v>
      </c>
      <c r="E108" s="41" t="s">
        <v>188</v>
      </c>
      <c r="F108" s="112" t="s">
        <v>323</v>
      </c>
      <c r="G108" s="113"/>
      <c r="H108" s="113"/>
      <c r="I108" s="114"/>
      <c r="J108" s="32" t="s">
        <v>43</v>
      </c>
      <c r="K108" s="33">
        <v>2</v>
      </c>
      <c r="L108" s="115"/>
      <c r="M108" s="116"/>
      <c r="N108" s="115"/>
      <c r="O108" s="117"/>
      <c r="P108" s="117"/>
      <c r="Q108" s="116"/>
      <c r="R108" s="56"/>
      <c r="S108" s="20"/>
      <c r="T108" s="85">
        <f>SUM(N108:S108)</f>
        <v>0</v>
      </c>
      <c r="U108" s="86" t="s">
        <v>8</v>
      </c>
      <c r="X108" s="87">
        <v>0</v>
      </c>
      <c r="Y108" s="87" t="e">
        <f>#REF!*#REF!</f>
        <v>#REF!</v>
      </c>
      <c r="Z108" s="87">
        <v>0</v>
      </c>
      <c r="AA108" s="88" t="e">
        <f>#REF!*#REF!</f>
        <v>#REF!</v>
      </c>
      <c r="AR108" s="82" t="s">
        <v>38</v>
      </c>
      <c r="AT108" s="82" t="s">
        <v>36</v>
      </c>
      <c r="AU108" s="82" t="s">
        <v>13</v>
      </c>
      <c r="AY108" s="80" t="s">
        <v>35</v>
      </c>
      <c r="BE108" s="89" t="e">
        <f>IF(#REF!="základní",#REF!,0)</f>
        <v>#REF!</v>
      </c>
      <c r="BF108" s="89" t="e">
        <f>IF(#REF!="snížená",#REF!,0)</f>
        <v>#REF!</v>
      </c>
      <c r="BG108" s="89" t="e">
        <f>IF(#REF!="zákl. přenesená",#REF!,0)</f>
        <v>#REF!</v>
      </c>
      <c r="BH108" s="89" t="e">
        <f>IF(#REF!="sníž. přenesená",#REF!,0)</f>
        <v>#REF!</v>
      </c>
      <c r="BI108" s="89" t="e">
        <f>IF(#REF!="nulová",#REF!,0)</f>
        <v>#REF!</v>
      </c>
      <c r="BJ108" s="82" t="s">
        <v>1</v>
      </c>
      <c r="BK108" s="89" t="e">
        <f>ROUND(#REF!*#REF!,2)</f>
        <v>#REF!</v>
      </c>
      <c r="BL108" s="82" t="s">
        <v>38</v>
      </c>
      <c r="BM108" s="82" t="s">
        <v>49</v>
      </c>
    </row>
    <row r="109" spans="2:65" s="80" customFormat="1" ht="27" customHeight="1" x14ac:dyDescent="0.3">
      <c r="B109" s="20"/>
      <c r="C109" s="35" t="s">
        <v>122</v>
      </c>
      <c r="D109" s="36" t="s">
        <v>39</v>
      </c>
      <c r="E109" s="44"/>
      <c r="F109" s="118" t="s">
        <v>403</v>
      </c>
      <c r="G109" s="119"/>
      <c r="H109" s="119"/>
      <c r="I109" s="120"/>
      <c r="J109" s="38" t="s">
        <v>43</v>
      </c>
      <c r="K109" s="39">
        <v>2</v>
      </c>
      <c r="L109" s="121"/>
      <c r="M109" s="122"/>
      <c r="N109" s="121"/>
      <c r="O109" s="123"/>
      <c r="P109" s="123"/>
      <c r="Q109" s="122"/>
      <c r="R109" s="40"/>
      <c r="S109" s="20"/>
      <c r="T109" s="85">
        <f>SUM(N109:S109)</f>
        <v>0</v>
      </c>
      <c r="U109" s="86" t="s">
        <v>8</v>
      </c>
      <c r="X109" s="87">
        <v>0</v>
      </c>
      <c r="Y109" s="87" t="e">
        <f>#REF!*#REF!</f>
        <v>#REF!</v>
      </c>
      <c r="Z109" s="87">
        <v>0</v>
      </c>
      <c r="AA109" s="88" t="e">
        <f>#REF!*#REF!</f>
        <v>#REF!</v>
      </c>
      <c r="AR109" s="82" t="s">
        <v>46</v>
      </c>
      <c r="AT109" s="82" t="s">
        <v>39</v>
      </c>
      <c r="AU109" s="82" t="s">
        <v>13</v>
      </c>
      <c r="AY109" s="80" t="s">
        <v>35</v>
      </c>
      <c r="BE109" s="89" t="e">
        <f>IF(#REF!="základní",#REF!,0)</f>
        <v>#REF!</v>
      </c>
      <c r="BF109" s="89" t="e">
        <f>IF(#REF!="snížená",#REF!,0)</f>
        <v>#REF!</v>
      </c>
      <c r="BG109" s="89" t="e">
        <f>IF(#REF!="zákl. přenesená",#REF!,0)</f>
        <v>#REF!</v>
      </c>
      <c r="BH109" s="89" t="e">
        <f>IF(#REF!="sníž. přenesená",#REF!,0)</f>
        <v>#REF!</v>
      </c>
      <c r="BI109" s="89" t="e">
        <f>IF(#REF!="nulová",#REF!,0)</f>
        <v>#REF!</v>
      </c>
      <c r="BJ109" s="82" t="s">
        <v>1</v>
      </c>
      <c r="BK109" s="89" t="e">
        <f>ROUND(#REF!*#REF!,2)</f>
        <v>#REF!</v>
      </c>
      <c r="BL109" s="82" t="s">
        <v>46</v>
      </c>
      <c r="BM109" s="82" t="s">
        <v>50</v>
      </c>
    </row>
    <row r="110" spans="2:65" s="80" customFormat="1" ht="15.75" customHeight="1" x14ac:dyDescent="0.3">
      <c r="B110" s="20"/>
      <c r="C110" s="29" t="s">
        <v>164</v>
      </c>
      <c r="D110" s="30" t="s">
        <v>36</v>
      </c>
      <c r="E110" s="41" t="s">
        <v>405</v>
      </c>
      <c r="F110" s="112" t="s">
        <v>404</v>
      </c>
      <c r="G110" s="129"/>
      <c r="H110" s="129"/>
      <c r="I110" s="130"/>
      <c r="J110" s="32" t="s">
        <v>43</v>
      </c>
      <c r="K110" s="33">
        <v>2</v>
      </c>
      <c r="L110" s="115"/>
      <c r="M110" s="116"/>
      <c r="N110" s="115"/>
      <c r="O110" s="117"/>
      <c r="P110" s="117"/>
      <c r="Q110" s="116"/>
      <c r="R110" s="56"/>
      <c r="S110" s="20"/>
      <c r="T110" s="85">
        <f t="shared" ref="T110:T113" si="22">SUM(N110:S110)</f>
        <v>0</v>
      </c>
      <c r="U110" s="86" t="s">
        <v>8</v>
      </c>
      <c r="X110" s="87">
        <v>0</v>
      </c>
      <c r="Y110" s="87" t="e">
        <f>#REF!*#REF!</f>
        <v>#REF!</v>
      </c>
      <c r="Z110" s="87">
        <v>0</v>
      </c>
      <c r="AA110" s="88" t="e">
        <f>#REF!*#REF!</f>
        <v>#REF!</v>
      </c>
      <c r="AR110" s="82" t="s">
        <v>38</v>
      </c>
      <c r="AT110" s="82" t="s">
        <v>36</v>
      </c>
      <c r="AU110" s="82" t="s">
        <v>13</v>
      </c>
      <c r="AY110" s="80" t="s">
        <v>35</v>
      </c>
      <c r="BE110" s="89" t="e">
        <f>IF(#REF!="základní",#REF!,0)</f>
        <v>#REF!</v>
      </c>
      <c r="BF110" s="89" t="e">
        <f>IF(#REF!="snížená",#REF!,0)</f>
        <v>#REF!</v>
      </c>
      <c r="BG110" s="89" t="e">
        <f>IF(#REF!="zákl. přenesená",#REF!,0)</f>
        <v>#REF!</v>
      </c>
      <c r="BH110" s="89" t="e">
        <f>IF(#REF!="sníž. přenesená",#REF!,0)</f>
        <v>#REF!</v>
      </c>
      <c r="BI110" s="89" t="e">
        <f>IF(#REF!="nulová",#REF!,0)</f>
        <v>#REF!</v>
      </c>
      <c r="BJ110" s="82" t="s">
        <v>1</v>
      </c>
      <c r="BK110" s="89" t="e">
        <f>ROUND(#REF!*#REF!,2)</f>
        <v>#REF!</v>
      </c>
      <c r="BL110" s="82" t="s">
        <v>38</v>
      </c>
      <c r="BM110" s="82" t="s">
        <v>49</v>
      </c>
    </row>
    <row r="111" spans="2:65" s="80" customFormat="1" ht="27" customHeight="1" x14ac:dyDescent="0.3">
      <c r="B111" s="20"/>
      <c r="C111" s="35" t="s">
        <v>137</v>
      </c>
      <c r="D111" s="36" t="s">
        <v>39</v>
      </c>
      <c r="E111" s="44"/>
      <c r="F111" s="118" t="s">
        <v>406</v>
      </c>
      <c r="G111" s="119"/>
      <c r="H111" s="119"/>
      <c r="I111" s="120"/>
      <c r="J111" s="38" t="s">
        <v>43</v>
      </c>
      <c r="K111" s="39">
        <v>2</v>
      </c>
      <c r="L111" s="121"/>
      <c r="M111" s="122"/>
      <c r="N111" s="121"/>
      <c r="O111" s="123"/>
      <c r="P111" s="123"/>
      <c r="Q111" s="122"/>
      <c r="R111" s="40"/>
      <c r="S111" s="20"/>
      <c r="T111" s="85">
        <f t="shared" si="22"/>
        <v>0</v>
      </c>
      <c r="U111" s="86" t="s">
        <v>8</v>
      </c>
      <c r="X111" s="87">
        <v>0</v>
      </c>
      <c r="Y111" s="87" t="e">
        <f>#REF!*#REF!</f>
        <v>#REF!</v>
      </c>
      <c r="Z111" s="87">
        <v>0</v>
      </c>
      <c r="AA111" s="88" t="e">
        <f>#REF!*#REF!</f>
        <v>#REF!</v>
      </c>
      <c r="AR111" s="82" t="s">
        <v>46</v>
      </c>
      <c r="AT111" s="82" t="s">
        <v>39</v>
      </c>
      <c r="AU111" s="82" t="s">
        <v>13</v>
      </c>
      <c r="AY111" s="80" t="s">
        <v>35</v>
      </c>
      <c r="BE111" s="89" t="e">
        <f>IF(#REF!="základní",#REF!,0)</f>
        <v>#REF!</v>
      </c>
      <c r="BF111" s="89" t="e">
        <f>IF(#REF!="snížená",#REF!,0)</f>
        <v>#REF!</v>
      </c>
      <c r="BG111" s="89" t="e">
        <f>IF(#REF!="zákl. přenesená",#REF!,0)</f>
        <v>#REF!</v>
      </c>
      <c r="BH111" s="89" t="e">
        <f>IF(#REF!="sníž. přenesená",#REF!,0)</f>
        <v>#REF!</v>
      </c>
      <c r="BI111" s="89" t="e">
        <f>IF(#REF!="nulová",#REF!,0)</f>
        <v>#REF!</v>
      </c>
      <c r="BJ111" s="82" t="s">
        <v>1</v>
      </c>
      <c r="BK111" s="89" t="e">
        <f>ROUND(#REF!*#REF!,2)</f>
        <v>#REF!</v>
      </c>
      <c r="BL111" s="82" t="s">
        <v>46</v>
      </c>
      <c r="BM111" s="82" t="s">
        <v>50</v>
      </c>
    </row>
    <row r="112" spans="2:65" s="80" customFormat="1" ht="15.75" customHeight="1" x14ac:dyDescent="0.3">
      <c r="B112" s="20"/>
      <c r="C112" s="29" t="s">
        <v>401</v>
      </c>
      <c r="D112" s="30" t="s">
        <v>36</v>
      </c>
      <c r="E112" s="41" t="s">
        <v>191</v>
      </c>
      <c r="F112" s="112" t="s">
        <v>189</v>
      </c>
      <c r="G112" s="113"/>
      <c r="H112" s="113"/>
      <c r="I112" s="114"/>
      <c r="J112" s="56" t="s">
        <v>190</v>
      </c>
      <c r="K112" s="33">
        <v>10</v>
      </c>
      <c r="L112" s="115"/>
      <c r="M112" s="116"/>
      <c r="N112" s="115"/>
      <c r="O112" s="117"/>
      <c r="P112" s="117"/>
      <c r="Q112" s="116"/>
      <c r="R112" s="56"/>
      <c r="S112" s="20"/>
      <c r="T112" s="85">
        <f t="shared" si="22"/>
        <v>0</v>
      </c>
      <c r="U112" s="86" t="s">
        <v>8</v>
      </c>
      <c r="X112" s="87">
        <v>0</v>
      </c>
      <c r="Y112" s="87" t="e">
        <f>#REF!*#REF!</f>
        <v>#REF!</v>
      </c>
      <c r="Z112" s="87">
        <v>0</v>
      </c>
      <c r="AA112" s="88" t="e">
        <f>#REF!*#REF!</f>
        <v>#REF!</v>
      </c>
      <c r="AR112" s="82" t="s">
        <v>38</v>
      </c>
      <c r="AT112" s="82" t="s">
        <v>36</v>
      </c>
      <c r="AU112" s="82" t="s">
        <v>13</v>
      </c>
      <c r="AY112" s="80" t="s">
        <v>35</v>
      </c>
      <c r="BE112" s="89" t="e">
        <f>IF(#REF!="základní",#REF!,0)</f>
        <v>#REF!</v>
      </c>
      <c r="BF112" s="89" t="e">
        <f>IF(#REF!="snížená",#REF!,0)</f>
        <v>#REF!</v>
      </c>
      <c r="BG112" s="89" t="e">
        <f>IF(#REF!="zákl. přenesená",#REF!,0)</f>
        <v>#REF!</v>
      </c>
      <c r="BH112" s="89" t="e">
        <f>IF(#REF!="sníž. přenesená",#REF!,0)</f>
        <v>#REF!</v>
      </c>
      <c r="BI112" s="89" t="e">
        <f>IF(#REF!="nulová",#REF!,0)</f>
        <v>#REF!</v>
      </c>
      <c r="BJ112" s="82" t="s">
        <v>1</v>
      </c>
      <c r="BK112" s="89" t="e">
        <f>ROUND(#REF!*#REF!,2)</f>
        <v>#REF!</v>
      </c>
      <c r="BL112" s="82" t="s">
        <v>38</v>
      </c>
      <c r="BM112" s="82" t="s">
        <v>49</v>
      </c>
    </row>
    <row r="113" spans="2:65" s="80" customFormat="1" ht="27" customHeight="1" x14ac:dyDescent="0.3">
      <c r="B113" s="20"/>
      <c r="C113" s="35" t="s">
        <v>402</v>
      </c>
      <c r="D113" s="36" t="s">
        <v>39</v>
      </c>
      <c r="E113" s="44"/>
      <c r="F113" s="118" t="s">
        <v>192</v>
      </c>
      <c r="G113" s="119"/>
      <c r="H113" s="119"/>
      <c r="I113" s="120"/>
      <c r="J113" s="38" t="s">
        <v>190</v>
      </c>
      <c r="K113" s="39">
        <v>10</v>
      </c>
      <c r="L113" s="121"/>
      <c r="M113" s="122"/>
      <c r="N113" s="121"/>
      <c r="O113" s="123"/>
      <c r="P113" s="123"/>
      <c r="Q113" s="122"/>
      <c r="R113" s="40"/>
      <c r="S113" s="20"/>
      <c r="T113" s="85">
        <f t="shared" si="22"/>
        <v>0</v>
      </c>
      <c r="U113" s="86" t="s">
        <v>8</v>
      </c>
      <c r="X113" s="87">
        <v>0</v>
      </c>
      <c r="Y113" s="87" t="e">
        <f>#REF!*#REF!</f>
        <v>#REF!</v>
      </c>
      <c r="Z113" s="87">
        <v>0</v>
      </c>
      <c r="AA113" s="88" t="e">
        <f>#REF!*#REF!</f>
        <v>#REF!</v>
      </c>
      <c r="AR113" s="82" t="s">
        <v>46</v>
      </c>
      <c r="AT113" s="82" t="s">
        <v>39</v>
      </c>
      <c r="AU113" s="82" t="s">
        <v>13</v>
      </c>
      <c r="AY113" s="80" t="s">
        <v>35</v>
      </c>
      <c r="BE113" s="89" t="e">
        <f>IF(#REF!="základní",#REF!,0)</f>
        <v>#REF!</v>
      </c>
      <c r="BF113" s="89" t="e">
        <f>IF(#REF!="snížená",#REF!,0)</f>
        <v>#REF!</v>
      </c>
      <c r="BG113" s="89" t="e">
        <f>IF(#REF!="zákl. přenesená",#REF!,0)</f>
        <v>#REF!</v>
      </c>
      <c r="BH113" s="89" t="e">
        <f>IF(#REF!="sníž. přenesená",#REF!,0)</f>
        <v>#REF!</v>
      </c>
      <c r="BI113" s="89" t="e">
        <f>IF(#REF!="nulová",#REF!,0)</f>
        <v>#REF!</v>
      </c>
      <c r="BJ113" s="82" t="s">
        <v>1</v>
      </c>
      <c r="BK113" s="89" t="e">
        <f>ROUND(#REF!*#REF!,2)</f>
        <v>#REF!</v>
      </c>
      <c r="BL113" s="82" t="s">
        <v>46</v>
      </c>
      <c r="BM113" s="82" t="s">
        <v>50</v>
      </c>
    </row>
    <row r="114" spans="2:65" s="80" customFormat="1" ht="15.75" customHeight="1" x14ac:dyDescent="0.3">
      <c r="B114" s="20"/>
      <c r="C114" s="29" t="s">
        <v>87</v>
      </c>
      <c r="D114" s="30" t="s">
        <v>36</v>
      </c>
      <c r="E114" s="41" t="s">
        <v>187</v>
      </c>
      <c r="F114" s="112" t="s">
        <v>186</v>
      </c>
      <c r="G114" s="113"/>
      <c r="H114" s="113"/>
      <c r="I114" s="114"/>
      <c r="J114" s="32" t="s">
        <v>43</v>
      </c>
      <c r="K114" s="33">
        <v>1</v>
      </c>
      <c r="L114" s="115"/>
      <c r="M114" s="116"/>
      <c r="N114" s="115"/>
      <c r="O114" s="117"/>
      <c r="P114" s="117"/>
      <c r="Q114" s="116"/>
      <c r="R114" s="56"/>
      <c r="S114" s="20"/>
      <c r="T114" s="85">
        <f t="shared" si="21"/>
        <v>0</v>
      </c>
      <c r="U114" s="86" t="s">
        <v>8</v>
      </c>
      <c r="X114" s="87">
        <v>0</v>
      </c>
      <c r="Y114" s="87" t="e">
        <f>#REF!*#REF!</f>
        <v>#REF!</v>
      </c>
      <c r="Z114" s="87">
        <v>0</v>
      </c>
      <c r="AA114" s="88" t="e">
        <f>#REF!*#REF!</f>
        <v>#REF!</v>
      </c>
      <c r="AR114" s="82" t="s">
        <v>38</v>
      </c>
      <c r="AT114" s="82" t="s">
        <v>36</v>
      </c>
      <c r="AU114" s="82" t="s">
        <v>13</v>
      </c>
      <c r="AY114" s="80" t="s">
        <v>35</v>
      </c>
      <c r="BE114" s="89" t="e">
        <f>IF(#REF!="základní",#REF!,0)</f>
        <v>#REF!</v>
      </c>
      <c r="BF114" s="89" t="e">
        <f>IF(#REF!="snížená",#REF!,0)</f>
        <v>#REF!</v>
      </c>
      <c r="BG114" s="89" t="e">
        <f>IF(#REF!="zákl. přenesená",#REF!,0)</f>
        <v>#REF!</v>
      </c>
      <c r="BH114" s="89" t="e">
        <f>IF(#REF!="sníž. přenesená",#REF!,0)</f>
        <v>#REF!</v>
      </c>
      <c r="BI114" s="89" t="e">
        <f>IF(#REF!="nulová",#REF!,0)</f>
        <v>#REF!</v>
      </c>
      <c r="BJ114" s="82" t="s">
        <v>1</v>
      </c>
      <c r="BK114" s="89" t="e">
        <f>ROUND(#REF!*#REF!,2)</f>
        <v>#REF!</v>
      </c>
      <c r="BL114" s="82" t="s">
        <v>38</v>
      </c>
      <c r="BM114" s="82" t="s">
        <v>49</v>
      </c>
    </row>
    <row r="115" spans="2:65" s="80" customFormat="1" ht="27" customHeight="1" x14ac:dyDescent="0.3">
      <c r="B115" s="20"/>
      <c r="C115" s="35" t="s">
        <v>88</v>
      </c>
      <c r="D115" s="36" t="s">
        <v>39</v>
      </c>
      <c r="E115" s="44"/>
      <c r="F115" s="118" t="s">
        <v>399</v>
      </c>
      <c r="G115" s="119"/>
      <c r="H115" s="119"/>
      <c r="I115" s="120"/>
      <c r="J115" s="38" t="s">
        <v>43</v>
      </c>
      <c r="K115" s="39">
        <v>1</v>
      </c>
      <c r="L115" s="121"/>
      <c r="M115" s="122"/>
      <c r="N115" s="121"/>
      <c r="O115" s="123"/>
      <c r="P115" s="123"/>
      <c r="Q115" s="122"/>
      <c r="R115" s="40"/>
      <c r="S115" s="20"/>
      <c r="T115" s="85">
        <f t="shared" si="21"/>
        <v>0</v>
      </c>
      <c r="U115" s="86" t="s">
        <v>8</v>
      </c>
      <c r="X115" s="87">
        <v>0</v>
      </c>
      <c r="Y115" s="87" t="e">
        <f>#REF!*#REF!</f>
        <v>#REF!</v>
      </c>
      <c r="Z115" s="87">
        <v>0</v>
      </c>
      <c r="AA115" s="88" t="e">
        <f>#REF!*#REF!</f>
        <v>#REF!</v>
      </c>
      <c r="AR115" s="82" t="s">
        <v>46</v>
      </c>
      <c r="AT115" s="82" t="s">
        <v>39</v>
      </c>
      <c r="AU115" s="82" t="s">
        <v>13</v>
      </c>
      <c r="AY115" s="80" t="s">
        <v>35</v>
      </c>
      <c r="BE115" s="89" t="e">
        <f>IF(#REF!="základní",#REF!,0)</f>
        <v>#REF!</v>
      </c>
      <c r="BF115" s="89" t="e">
        <f>IF(#REF!="snížená",#REF!,0)</f>
        <v>#REF!</v>
      </c>
      <c r="BG115" s="89" t="e">
        <f>IF(#REF!="zákl. přenesená",#REF!,0)</f>
        <v>#REF!</v>
      </c>
      <c r="BH115" s="89" t="e">
        <f>IF(#REF!="sníž. přenesená",#REF!,0)</f>
        <v>#REF!</v>
      </c>
      <c r="BI115" s="89" t="e">
        <f>IF(#REF!="nulová",#REF!,0)</f>
        <v>#REF!</v>
      </c>
      <c r="BJ115" s="82" t="s">
        <v>1</v>
      </c>
      <c r="BK115" s="89" t="e">
        <f>ROUND(#REF!*#REF!,2)</f>
        <v>#REF!</v>
      </c>
      <c r="BL115" s="82" t="s">
        <v>46</v>
      </c>
      <c r="BM115" s="82" t="s">
        <v>50</v>
      </c>
    </row>
    <row r="116" spans="2:65" s="80" customFormat="1" ht="15.75" customHeight="1" x14ac:dyDescent="0.3">
      <c r="B116" s="20"/>
      <c r="C116" s="29" t="s">
        <v>166</v>
      </c>
      <c r="D116" s="30" t="s">
        <v>36</v>
      </c>
      <c r="E116" s="41" t="s">
        <v>188</v>
      </c>
      <c r="F116" s="112" t="s">
        <v>323</v>
      </c>
      <c r="G116" s="113"/>
      <c r="H116" s="113"/>
      <c r="I116" s="114"/>
      <c r="J116" s="32" t="s">
        <v>43</v>
      </c>
      <c r="K116" s="33">
        <v>1</v>
      </c>
      <c r="L116" s="115"/>
      <c r="M116" s="116"/>
      <c r="N116" s="115"/>
      <c r="O116" s="117"/>
      <c r="P116" s="117"/>
      <c r="Q116" s="116"/>
      <c r="R116" s="56"/>
      <c r="S116" s="20"/>
      <c r="T116" s="85">
        <f t="shared" si="21"/>
        <v>0</v>
      </c>
      <c r="U116" s="86" t="s">
        <v>8</v>
      </c>
      <c r="X116" s="87">
        <v>0</v>
      </c>
      <c r="Y116" s="87" t="e">
        <f>#REF!*#REF!</f>
        <v>#REF!</v>
      </c>
      <c r="Z116" s="87">
        <v>0</v>
      </c>
      <c r="AA116" s="88" t="e">
        <f>#REF!*#REF!</f>
        <v>#REF!</v>
      </c>
      <c r="AR116" s="82" t="s">
        <v>38</v>
      </c>
      <c r="AT116" s="82" t="s">
        <v>36</v>
      </c>
      <c r="AU116" s="82" t="s">
        <v>13</v>
      </c>
      <c r="AY116" s="80" t="s">
        <v>35</v>
      </c>
      <c r="BE116" s="89" t="e">
        <f>IF(#REF!="základní",#REF!,0)</f>
        <v>#REF!</v>
      </c>
      <c r="BF116" s="89" t="e">
        <f>IF(#REF!="snížená",#REF!,0)</f>
        <v>#REF!</v>
      </c>
      <c r="BG116" s="89" t="e">
        <f>IF(#REF!="zákl. přenesená",#REF!,0)</f>
        <v>#REF!</v>
      </c>
      <c r="BH116" s="89" t="e">
        <f>IF(#REF!="sníž. přenesená",#REF!,0)</f>
        <v>#REF!</v>
      </c>
      <c r="BI116" s="89" t="e">
        <f>IF(#REF!="nulová",#REF!,0)</f>
        <v>#REF!</v>
      </c>
      <c r="BJ116" s="82" t="s">
        <v>1</v>
      </c>
      <c r="BK116" s="89" t="e">
        <f>ROUND(#REF!*#REF!,2)</f>
        <v>#REF!</v>
      </c>
      <c r="BL116" s="82" t="s">
        <v>38</v>
      </c>
      <c r="BM116" s="82" t="s">
        <v>49</v>
      </c>
    </row>
    <row r="117" spans="2:65" s="80" customFormat="1" ht="27" customHeight="1" x14ac:dyDescent="0.3">
      <c r="B117" s="20"/>
      <c r="C117" s="35" t="s">
        <v>167</v>
      </c>
      <c r="D117" s="36" t="s">
        <v>39</v>
      </c>
      <c r="E117" s="44"/>
      <c r="F117" s="118" t="s">
        <v>400</v>
      </c>
      <c r="G117" s="119"/>
      <c r="H117" s="119"/>
      <c r="I117" s="120"/>
      <c r="J117" s="38" t="s">
        <v>43</v>
      </c>
      <c r="K117" s="39">
        <v>1</v>
      </c>
      <c r="L117" s="121"/>
      <c r="M117" s="122"/>
      <c r="N117" s="121"/>
      <c r="O117" s="123"/>
      <c r="P117" s="123"/>
      <c r="Q117" s="122"/>
      <c r="R117" s="40"/>
      <c r="S117" s="20"/>
      <c r="T117" s="85">
        <f t="shared" si="21"/>
        <v>0</v>
      </c>
      <c r="U117" s="86" t="s">
        <v>8</v>
      </c>
      <c r="X117" s="87">
        <v>0</v>
      </c>
      <c r="Y117" s="87" t="e">
        <f>#REF!*#REF!</f>
        <v>#REF!</v>
      </c>
      <c r="Z117" s="87">
        <v>0</v>
      </c>
      <c r="AA117" s="88" t="e">
        <f>#REF!*#REF!</f>
        <v>#REF!</v>
      </c>
      <c r="AR117" s="82" t="s">
        <v>46</v>
      </c>
      <c r="AT117" s="82" t="s">
        <v>39</v>
      </c>
      <c r="AU117" s="82" t="s">
        <v>13</v>
      </c>
      <c r="AY117" s="80" t="s">
        <v>35</v>
      </c>
      <c r="BE117" s="89" t="e">
        <f>IF(#REF!="základní",#REF!,0)</f>
        <v>#REF!</v>
      </c>
      <c r="BF117" s="89" t="e">
        <f>IF(#REF!="snížená",#REF!,0)</f>
        <v>#REF!</v>
      </c>
      <c r="BG117" s="89" t="e">
        <f>IF(#REF!="zákl. přenesená",#REF!,0)</f>
        <v>#REF!</v>
      </c>
      <c r="BH117" s="89" t="e">
        <f>IF(#REF!="sníž. přenesená",#REF!,0)</f>
        <v>#REF!</v>
      </c>
      <c r="BI117" s="89" t="e">
        <f>IF(#REF!="nulová",#REF!,0)</f>
        <v>#REF!</v>
      </c>
      <c r="BJ117" s="82" t="s">
        <v>1</v>
      </c>
      <c r="BK117" s="89" t="e">
        <f>ROUND(#REF!*#REF!,2)</f>
        <v>#REF!</v>
      </c>
      <c r="BL117" s="82" t="s">
        <v>46</v>
      </c>
      <c r="BM117" s="82" t="s">
        <v>50</v>
      </c>
    </row>
    <row r="118" spans="2:65" s="80" customFormat="1" ht="15.75" customHeight="1" x14ac:dyDescent="0.3">
      <c r="B118" s="20"/>
      <c r="C118" s="29" t="s">
        <v>168</v>
      </c>
      <c r="D118" s="30" t="s">
        <v>36</v>
      </c>
      <c r="E118" s="41" t="s">
        <v>191</v>
      </c>
      <c r="F118" s="112" t="s">
        <v>189</v>
      </c>
      <c r="G118" s="113"/>
      <c r="H118" s="113"/>
      <c r="I118" s="114"/>
      <c r="J118" s="56" t="s">
        <v>190</v>
      </c>
      <c r="K118" s="33">
        <v>12</v>
      </c>
      <c r="L118" s="115"/>
      <c r="M118" s="116"/>
      <c r="N118" s="115"/>
      <c r="O118" s="117"/>
      <c r="P118" s="117"/>
      <c r="Q118" s="116"/>
      <c r="R118" s="56"/>
      <c r="S118" s="20"/>
      <c r="T118" s="85">
        <f t="shared" si="21"/>
        <v>0</v>
      </c>
      <c r="U118" s="86" t="s">
        <v>8</v>
      </c>
      <c r="X118" s="87">
        <v>0</v>
      </c>
      <c r="Y118" s="87" t="e">
        <f>#REF!*#REF!</f>
        <v>#REF!</v>
      </c>
      <c r="Z118" s="87">
        <v>0</v>
      </c>
      <c r="AA118" s="88" t="e">
        <f>#REF!*#REF!</f>
        <v>#REF!</v>
      </c>
      <c r="AR118" s="82" t="s">
        <v>38</v>
      </c>
      <c r="AT118" s="82" t="s">
        <v>36</v>
      </c>
      <c r="AU118" s="82" t="s">
        <v>13</v>
      </c>
      <c r="AY118" s="80" t="s">
        <v>35</v>
      </c>
      <c r="BE118" s="89" t="e">
        <f>IF(#REF!="základní",#REF!,0)</f>
        <v>#REF!</v>
      </c>
      <c r="BF118" s="89" t="e">
        <f>IF(#REF!="snížená",#REF!,0)</f>
        <v>#REF!</v>
      </c>
      <c r="BG118" s="89" t="e">
        <f>IF(#REF!="zákl. přenesená",#REF!,0)</f>
        <v>#REF!</v>
      </c>
      <c r="BH118" s="89" t="e">
        <f>IF(#REF!="sníž. přenesená",#REF!,0)</f>
        <v>#REF!</v>
      </c>
      <c r="BI118" s="89" t="e">
        <f>IF(#REF!="nulová",#REF!,0)</f>
        <v>#REF!</v>
      </c>
      <c r="BJ118" s="82" t="s">
        <v>1</v>
      </c>
      <c r="BK118" s="89" t="e">
        <f>ROUND(#REF!*#REF!,2)</f>
        <v>#REF!</v>
      </c>
      <c r="BL118" s="82" t="s">
        <v>38</v>
      </c>
      <c r="BM118" s="82" t="s">
        <v>49</v>
      </c>
    </row>
    <row r="119" spans="2:65" s="80" customFormat="1" ht="27" customHeight="1" x14ac:dyDescent="0.3">
      <c r="B119" s="20"/>
      <c r="C119" s="35" t="s">
        <v>169</v>
      </c>
      <c r="D119" s="36" t="s">
        <v>39</v>
      </c>
      <c r="E119" s="44"/>
      <c r="F119" s="118" t="s">
        <v>192</v>
      </c>
      <c r="G119" s="119"/>
      <c r="H119" s="119"/>
      <c r="I119" s="120"/>
      <c r="J119" s="38" t="s">
        <v>190</v>
      </c>
      <c r="K119" s="39">
        <v>12</v>
      </c>
      <c r="L119" s="121"/>
      <c r="M119" s="122"/>
      <c r="N119" s="121"/>
      <c r="O119" s="123"/>
      <c r="P119" s="123"/>
      <c r="Q119" s="122"/>
      <c r="R119" s="40"/>
      <c r="S119" s="20"/>
      <c r="T119" s="85">
        <f t="shared" si="21"/>
        <v>0</v>
      </c>
      <c r="U119" s="86" t="s">
        <v>8</v>
      </c>
      <c r="X119" s="87">
        <v>0</v>
      </c>
      <c r="Y119" s="87" t="e">
        <f>#REF!*#REF!</f>
        <v>#REF!</v>
      </c>
      <c r="Z119" s="87">
        <v>0</v>
      </c>
      <c r="AA119" s="88" t="e">
        <f>#REF!*#REF!</f>
        <v>#REF!</v>
      </c>
      <c r="AR119" s="82" t="s">
        <v>46</v>
      </c>
      <c r="AT119" s="82" t="s">
        <v>39</v>
      </c>
      <c r="AU119" s="82" t="s">
        <v>13</v>
      </c>
      <c r="AY119" s="80" t="s">
        <v>35</v>
      </c>
      <c r="BE119" s="89" t="e">
        <f>IF(#REF!="základní",#REF!,0)</f>
        <v>#REF!</v>
      </c>
      <c r="BF119" s="89" t="e">
        <f>IF(#REF!="snížená",#REF!,0)</f>
        <v>#REF!</v>
      </c>
      <c r="BG119" s="89" t="e">
        <f>IF(#REF!="zákl. přenesená",#REF!,0)</f>
        <v>#REF!</v>
      </c>
      <c r="BH119" s="89" t="e">
        <f>IF(#REF!="sníž. přenesená",#REF!,0)</f>
        <v>#REF!</v>
      </c>
      <c r="BI119" s="89" t="e">
        <f>IF(#REF!="nulová",#REF!,0)</f>
        <v>#REF!</v>
      </c>
      <c r="BJ119" s="82" t="s">
        <v>1</v>
      </c>
      <c r="BK119" s="89" t="e">
        <f>ROUND(#REF!*#REF!,2)</f>
        <v>#REF!</v>
      </c>
      <c r="BL119" s="82" t="s">
        <v>46</v>
      </c>
      <c r="BM119" s="82" t="s">
        <v>50</v>
      </c>
    </row>
    <row r="120" spans="2:65" s="80" customFormat="1" ht="15.75" customHeight="1" x14ac:dyDescent="0.3">
      <c r="B120" s="20"/>
      <c r="C120" s="29" t="s">
        <v>144</v>
      </c>
      <c r="D120" s="30" t="s">
        <v>36</v>
      </c>
      <c r="E120" s="41" t="s">
        <v>437</v>
      </c>
      <c r="F120" s="112" t="s">
        <v>436</v>
      </c>
      <c r="G120" s="113"/>
      <c r="H120" s="113"/>
      <c r="I120" s="114"/>
      <c r="J120" s="32" t="s">
        <v>43</v>
      </c>
      <c r="K120" s="33">
        <v>1</v>
      </c>
      <c r="L120" s="115"/>
      <c r="M120" s="116"/>
      <c r="N120" s="115"/>
      <c r="O120" s="117"/>
      <c r="P120" s="117"/>
      <c r="Q120" s="116"/>
      <c r="R120" s="56"/>
      <c r="S120" s="20"/>
      <c r="T120" s="85">
        <f t="shared" ref="T120:T121" si="23">SUM(N120:S120)</f>
        <v>0</v>
      </c>
      <c r="U120" s="86" t="s">
        <v>8</v>
      </c>
      <c r="X120" s="87">
        <v>0</v>
      </c>
      <c r="Y120" s="87" t="e">
        <f>#REF!*#REF!</f>
        <v>#REF!</v>
      </c>
      <c r="Z120" s="87">
        <v>0</v>
      </c>
      <c r="AA120" s="88" t="e">
        <f>#REF!*#REF!</f>
        <v>#REF!</v>
      </c>
      <c r="AR120" s="82" t="s">
        <v>38</v>
      </c>
      <c r="AT120" s="82" t="s">
        <v>36</v>
      </c>
      <c r="AU120" s="82" t="s">
        <v>13</v>
      </c>
      <c r="AY120" s="80" t="s">
        <v>35</v>
      </c>
      <c r="BE120" s="89" t="e">
        <f>IF(#REF!="základní",#REF!,0)</f>
        <v>#REF!</v>
      </c>
      <c r="BF120" s="89" t="e">
        <f>IF(#REF!="snížená",#REF!,0)</f>
        <v>#REF!</v>
      </c>
      <c r="BG120" s="89" t="e">
        <f>IF(#REF!="zákl. přenesená",#REF!,0)</f>
        <v>#REF!</v>
      </c>
      <c r="BH120" s="89" t="e">
        <f>IF(#REF!="sníž. přenesená",#REF!,0)</f>
        <v>#REF!</v>
      </c>
      <c r="BI120" s="89" t="e">
        <f>IF(#REF!="nulová",#REF!,0)</f>
        <v>#REF!</v>
      </c>
      <c r="BJ120" s="82" t="s">
        <v>1</v>
      </c>
      <c r="BK120" s="89" t="e">
        <f>ROUND(#REF!*#REF!,2)</f>
        <v>#REF!</v>
      </c>
      <c r="BL120" s="82" t="s">
        <v>38</v>
      </c>
      <c r="BM120" s="82" t="s">
        <v>49</v>
      </c>
    </row>
    <row r="121" spans="2:65" s="80" customFormat="1" ht="27" customHeight="1" x14ac:dyDescent="0.3">
      <c r="B121" s="20"/>
      <c r="C121" s="35" t="s">
        <v>145</v>
      </c>
      <c r="D121" s="36" t="s">
        <v>39</v>
      </c>
      <c r="E121" s="44"/>
      <c r="F121" s="118" t="s">
        <v>409</v>
      </c>
      <c r="G121" s="119"/>
      <c r="H121" s="119"/>
      <c r="I121" s="120"/>
      <c r="J121" s="38" t="s">
        <v>43</v>
      </c>
      <c r="K121" s="39">
        <v>1</v>
      </c>
      <c r="L121" s="121"/>
      <c r="M121" s="122"/>
      <c r="N121" s="121"/>
      <c r="O121" s="123"/>
      <c r="P121" s="123"/>
      <c r="Q121" s="122"/>
      <c r="R121" s="40"/>
      <c r="S121" s="20"/>
      <c r="T121" s="85">
        <f t="shared" si="23"/>
        <v>0</v>
      </c>
      <c r="U121" s="86" t="s">
        <v>8</v>
      </c>
      <c r="X121" s="87">
        <v>0</v>
      </c>
      <c r="Y121" s="87" t="e">
        <f>#REF!*#REF!</f>
        <v>#REF!</v>
      </c>
      <c r="Z121" s="87">
        <v>0</v>
      </c>
      <c r="AA121" s="88" t="e">
        <f>#REF!*#REF!</f>
        <v>#REF!</v>
      </c>
      <c r="AR121" s="82" t="s">
        <v>46</v>
      </c>
      <c r="AT121" s="82" t="s">
        <v>39</v>
      </c>
      <c r="AU121" s="82" t="s">
        <v>13</v>
      </c>
      <c r="AY121" s="80" t="s">
        <v>35</v>
      </c>
      <c r="BE121" s="89" t="e">
        <f>IF(#REF!="základní",#REF!,0)</f>
        <v>#REF!</v>
      </c>
      <c r="BF121" s="89" t="e">
        <f>IF(#REF!="snížená",#REF!,0)</f>
        <v>#REF!</v>
      </c>
      <c r="BG121" s="89" t="e">
        <f>IF(#REF!="zákl. přenesená",#REF!,0)</f>
        <v>#REF!</v>
      </c>
      <c r="BH121" s="89" t="e">
        <f>IF(#REF!="sníž. přenesená",#REF!,0)</f>
        <v>#REF!</v>
      </c>
      <c r="BI121" s="89" t="e">
        <f>IF(#REF!="nulová",#REF!,0)</f>
        <v>#REF!</v>
      </c>
      <c r="BJ121" s="82" t="s">
        <v>1</v>
      </c>
      <c r="BK121" s="89" t="e">
        <f>ROUND(#REF!*#REF!,2)</f>
        <v>#REF!</v>
      </c>
      <c r="BL121" s="82" t="s">
        <v>46</v>
      </c>
      <c r="BM121" s="82" t="s">
        <v>50</v>
      </c>
    </row>
    <row r="122" spans="2:65" s="80" customFormat="1" ht="15.75" customHeight="1" x14ac:dyDescent="0.3">
      <c r="B122" s="20"/>
      <c r="C122" s="29" t="s">
        <v>146</v>
      </c>
      <c r="D122" s="30" t="s">
        <v>36</v>
      </c>
      <c r="E122" s="41" t="s">
        <v>439</v>
      </c>
      <c r="F122" s="112" t="s">
        <v>438</v>
      </c>
      <c r="G122" s="113"/>
      <c r="H122" s="113"/>
      <c r="I122" s="114"/>
      <c r="J122" s="32" t="s">
        <v>43</v>
      </c>
      <c r="K122" s="33">
        <v>1</v>
      </c>
      <c r="L122" s="115"/>
      <c r="M122" s="116"/>
      <c r="N122" s="115"/>
      <c r="O122" s="117"/>
      <c r="P122" s="117"/>
      <c r="Q122" s="116"/>
      <c r="R122" s="56"/>
      <c r="S122" s="20"/>
      <c r="T122" s="85">
        <f t="shared" ref="T122:T123" si="24">SUM(N122:S122)</f>
        <v>0</v>
      </c>
      <c r="U122" s="86" t="s">
        <v>8</v>
      </c>
      <c r="X122" s="87">
        <v>0</v>
      </c>
      <c r="Y122" s="87" t="e">
        <f>#REF!*#REF!</f>
        <v>#REF!</v>
      </c>
      <c r="Z122" s="87">
        <v>0</v>
      </c>
      <c r="AA122" s="88" t="e">
        <f>#REF!*#REF!</f>
        <v>#REF!</v>
      </c>
      <c r="AR122" s="82" t="s">
        <v>38</v>
      </c>
      <c r="AT122" s="82" t="s">
        <v>36</v>
      </c>
      <c r="AU122" s="82" t="s">
        <v>13</v>
      </c>
      <c r="AY122" s="80" t="s">
        <v>35</v>
      </c>
      <c r="BE122" s="89" t="e">
        <f>IF(#REF!="základní",#REF!,0)</f>
        <v>#REF!</v>
      </c>
      <c r="BF122" s="89" t="e">
        <f>IF(#REF!="snížená",#REF!,0)</f>
        <v>#REF!</v>
      </c>
      <c r="BG122" s="89" t="e">
        <f>IF(#REF!="zákl. přenesená",#REF!,0)</f>
        <v>#REF!</v>
      </c>
      <c r="BH122" s="89" t="e">
        <f>IF(#REF!="sníž. přenesená",#REF!,0)</f>
        <v>#REF!</v>
      </c>
      <c r="BI122" s="89" t="e">
        <f>IF(#REF!="nulová",#REF!,0)</f>
        <v>#REF!</v>
      </c>
      <c r="BJ122" s="82" t="s">
        <v>1</v>
      </c>
      <c r="BK122" s="89" t="e">
        <f>ROUND(#REF!*#REF!,2)</f>
        <v>#REF!</v>
      </c>
      <c r="BL122" s="82" t="s">
        <v>38</v>
      </c>
      <c r="BM122" s="82" t="s">
        <v>49</v>
      </c>
    </row>
    <row r="123" spans="2:65" s="80" customFormat="1" ht="27" customHeight="1" x14ac:dyDescent="0.3">
      <c r="B123" s="20"/>
      <c r="C123" s="35" t="s">
        <v>147</v>
      </c>
      <c r="D123" s="36" t="s">
        <v>39</v>
      </c>
      <c r="E123" s="44"/>
      <c r="F123" s="118" t="s">
        <v>410</v>
      </c>
      <c r="G123" s="119"/>
      <c r="H123" s="119"/>
      <c r="I123" s="120"/>
      <c r="J123" s="38" t="s">
        <v>43</v>
      </c>
      <c r="K123" s="39">
        <v>1</v>
      </c>
      <c r="L123" s="121"/>
      <c r="M123" s="122"/>
      <c r="N123" s="121"/>
      <c r="O123" s="123"/>
      <c r="P123" s="123"/>
      <c r="Q123" s="122"/>
      <c r="R123" s="40"/>
      <c r="S123" s="20"/>
      <c r="T123" s="85">
        <f t="shared" si="24"/>
        <v>0</v>
      </c>
      <c r="U123" s="86" t="s">
        <v>8</v>
      </c>
      <c r="X123" s="87">
        <v>0</v>
      </c>
      <c r="Y123" s="87" t="e">
        <f>#REF!*#REF!</f>
        <v>#REF!</v>
      </c>
      <c r="Z123" s="87">
        <v>0</v>
      </c>
      <c r="AA123" s="88" t="e">
        <f>#REF!*#REF!</f>
        <v>#REF!</v>
      </c>
      <c r="AR123" s="82" t="s">
        <v>46</v>
      </c>
      <c r="AT123" s="82" t="s">
        <v>39</v>
      </c>
      <c r="AU123" s="82" t="s">
        <v>13</v>
      </c>
      <c r="AY123" s="80" t="s">
        <v>35</v>
      </c>
      <c r="BE123" s="89" t="e">
        <f>IF(#REF!="základní",#REF!,0)</f>
        <v>#REF!</v>
      </c>
      <c r="BF123" s="89" t="e">
        <f>IF(#REF!="snížená",#REF!,0)</f>
        <v>#REF!</v>
      </c>
      <c r="BG123" s="89" t="e">
        <f>IF(#REF!="zákl. přenesená",#REF!,0)</f>
        <v>#REF!</v>
      </c>
      <c r="BH123" s="89" t="e">
        <f>IF(#REF!="sníž. přenesená",#REF!,0)</f>
        <v>#REF!</v>
      </c>
      <c r="BI123" s="89" t="e">
        <f>IF(#REF!="nulová",#REF!,0)</f>
        <v>#REF!</v>
      </c>
      <c r="BJ123" s="82" t="s">
        <v>1</v>
      </c>
      <c r="BK123" s="89" t="e">
        <f>ROUND(#REF!*#REF!,2)</f>
        <v>#REF!</v>
      </c>
      <c r="BL123" s="82" t="s">
        <v>46</v>
      </c>
      <c r="BM123" s="82" t="s">
        <v>50</v>
      </c>
    </row>
    <row r="124" spans="2:65" s="80" customFormat="1" ht="15.75" customHeight="1" x14ac:dyDescent="0.3">
      <c r="B124" s="20"/>
      <c r="C124" s="29" t="s">
        <v>194</v>
      </c>
      <c r="D124" s="30" t="s">
        <v>36</v>
      </c>
      <c r="E124" s="41" t="s">
        <v>287</v>
      </c>
      <c r="F124" s="131" t="s">
        <v>97</v>
      </c>
      <c r="G124" s="111"/>
      <c r="H124" s="111"/>
      <c r="I124" s="111"/>
      <c r="J124" s="32" t="s">
        <v>43</v>
      </c>
      <c r="K124" s="33">
        <v>18</v>
      </c>
      <c r="L124" s="125"/>
      <c r="M124" s="111"/>
      <c r="N124" s="125"/>
      <c r="O124" s="111"/>
      <c r="P124" s="111"/>
      <c r="Q124" s="111"/>
      <c r="R124" s="56"/>
      <c r="S124" s="20"/>
      <c r="T124" s="85">
        <f t="shared" ref="T124:T125" si="25">SUM(N124:S124)</f>
        <v>0</v>
      </c>
      <c r="U124" s="86" t="s">
        <v>8</v>
      </c>
      <c r="X124" s="87">
        <v>0</v>
      </c>
      <c r="Y124" s="87" t="e">
        <f>#REF!*#REF!</f>
        <v>#REF!</v>
      </c>
      <c r="Z124" s="87">
        <v>0</v>
      </c>
      <c r="AA124" s="88" t="e">
        <f>#REF!*#REF!</f>
        <v>#REF!</v>
      </c>
      <c r="AR124" s="82" t="s">
        <v>38</v>
      </c>
      <c r="AT124" s="82" t="s">
        <v>36</v>
      </c>
      <c r="AU124" s="82" t="s">
        <v>13</v>
      </c>
      <c r="AY124" s="80" t="s">
        <v>35</v>
      </c>
      <c r="BE124" s="89" t="e">
        <f>IF(#REF!="základní",#REF!,0)</f>
        <v>#REF!</v>
      </c>
      <c r="BF124" s="89" t="e">
        <f>IF(#REF!="snížená",#REF!,0)</f>
        <v>#REF!</v>
      </c>
      <c r="BG124" s="89" t="e">
        <f>IF(#REF!="zákl. přenesená",#REF!,0)</f>
        <v>#REF!</v>
      </c>
      <c r="BH124" s="89" t="e">
        <f>IF(#REF!="sníž. přenesená",#REF!,0)</f>
        <v>#REF!</v>
      </c>
      <c r="BI124" s="89" t="e">
        <f>IF(#REF!="nulová",#REF!,0)</f>
        <v>#REF!</v>
      </c>
      <c r="BJ124" s="82" t="s">
        <v>1</v>
      </c>
      <c r="BK124" s="89" t="e">
        <f>ROUND(#REF!*#REF!,2)</f>
        <v>#REF!</v>
      </c>
      <c r="BL124" s="82" t="s">
        <v>38</v>
      </c>
      <c r="BM124" s="82" t="s">
        <v>49</v>
      </c>
    </row>
    <row r="125" spans="2:65" s="80" customFormat="1" ht="27" customHeight="1" x14ac:dyDescent="0.3">
      <c r="B125" s="20"/>
      <c r="C125" s="35" t="s">
        <v>195</v>
      </c>
      <c r="D125" s="36" t="s">
        <v>39</v>
      </c>
      <c r="E125" s="37"/>
      <c r="F125" s="107" t="s">
        <v>193</v>
      </c>
      <c r="G125" s="108"/>
      <c r="H125" s="108"/>
      <c r="I125" s="108"/>
      <c r="J125" s="38" t="s">
        <v>43</v>
      </c>
      <c r="K125" s="39">
        <v>1</v>
      </c>
      <c r="L125" s="110"/>
      <c r="M125" s="108"/>
      <c r="N125" s="110"/>
      <c r="O125" s="111"/>
      <c r="P125" s="111"/>
      <c r="Q125" s="111"/>
      <c r="R125" s="40"/>
      <c r="S125" s="20"/>
      <c r="T125" s="85">
        <f t="shared" si="25"/>
        <v>0</v>
      </c>
      <c r="U125" s="86" t="s">
        <v>8</v>
      </c>
      <c r="X125" s="87">
        <v>0.82</v>
      </c>
      <c r="Y125" s="87" t="e">
        <f>#REF!*#REF!</f>
        <v>#REF!</v>
      </c>
      <c r="Z125" s="87">
        <v>0</v>
      </c>
      <c r="AA125" s="88" t="e">
        <f>#REF!*#REF!</f>
        <v>#REF!</v>
      </c>
      <c r="AR125" s="82" t="s">
        <v>46</v>
      </c>
      <c r="AT125" s="82" t="s">
        <v>39</v>
      </c>
      <c r="AU125" s="82" t="s">
        <v>13</v>
      </c>
      <c r="AY125" s="80" t="s">
        <v>35</v>
      </c>
      <c r="BE125" s="89" t="e">
        <f>IF(#REF!="základní",#REF!,0)</f>
        <v>#REF!</v>
      </c>
      <c r="BF125" s="89" t="e">
        <f>IF(#REF!="snížená",#REF!,0)</f>
        <v>#REF!</v>
      </c>
      <c r="BG125" s="89" t="e">
        <f>IF(#REF!="zákl. přenesená",#REF!,0)</f>
        <v>#REF!</v>
      </c>
      <c r="BH125" s="89" t="e">
        <f>IF(#REF!="sníž. přenesená",#REF!,0)</f>
        <v>#REF!</v>
      </c>
      <c r="BI125" s="89" t="e">
        <f>IF(#REF!="nulová",#REF!,0)</f>
        <v>#REF!</v>
      </c>
      <c r="BJ125" s="82" t="s">
        <v>1</v>
      </c>
      <c r="BK125" s="89" t="e">
        <f>ROUND(#REF!*#REF!,2)</f>
        <v>#REF!</v>
      </c>
      <c r="BL125" s="82" t="s">
        <v>46</v>
      </c>
      <c r="BM125" s="82" t="s">
        <v>52</v>
      </c>
    </row>
    <row r="126" spans="2:65" s="80" customFormat="1" ht="27" customHeight="1" x14ac:dyDescent="0.3">
      <c r="B126" s="20"/>
      <c r="C126" s="35" t="s">
        <v>196</v>
      </c>
      <c r="D126" s="36" t="s">
        <v>39</v>
      </c>
      <c r="E126" s="37"/>
      <c r="F126" s="107" t="s">
        <v>443</v>
      </c>
      <c r="G126" s="108"/>
      <c r="H126" s="108"/>
      <c r="I126" s="108"/>
      <c r="J126" s="38" t="s">
        <v>43</v>
      </c>
      <c r="K126" s="39">
        <v>2</v>
      </c>
      <c r="L126" s="110"/>
      <c r="M126" s="108"/>
      <c r="N126" s="110"/>
      <c r="O126" s="111"/>
      <c r="P126" s="111"/>
      <c r="Q126" s="111"/>
      <c r="R126" s="40"/>
      <c r="S126" s="20"/>
      <c r="T126" s="85">
        <f t="shared" ref="T126" si="26">SUM(N126:S126)</f>
        <v>0</v>
      </c>
      <c r="U126" s="86" t="s">
        <v>8</v>
      </c>
      <c r="X126" s="87">
        <v>0.82</v>
      </c>
      <c r="Y126" s="87" t="e">
        <f>#REF!*#REF!</f>
        <v>#REF!</v>
      </c>
      <c r="Z126" s="87">
        <v>0</v>
      </c>
      <c r="AA126" s="88" t="e">
        <f>#REF!*#REF!</f>
        <v>#REF!</v>
      </c>
      <c r="AR126" s="82" t="s">
        <v>46</v>
      </c>
      <c r="AT126" s="82" t="s">
        <v>39</v>
      </c>
      <c r="AU126" s="82" t="s">
        <v>13</v>
      </c>
      <c r="AY126" s="80" t="s">
        <v>35</v>
      </c>
      <c r="BE126" s="89" t="e">
        <f>IF(#REF!="základní",#REF!,0)</f>
        <v>#REF!</v>
      </c>
      <c r="BF126" s="89" t="e">
        <f>IF(#REF!="snížená",#REF!,0)</f>
        <v>#REF!</v>
      </c>
      <c r="BG126" s="89" t="e">
        <f>IF(#REF!="zákl. přenesená",#REF!,0)</f>
        <v>#REF!</v>
      </c>
      <c r="BH126" s="89" t="e">
        <f>IF(#REF!="sníž. přenesená",#REF!,0)</f>
        <v>#REF!</v>
      </c>
      <c r="BI126" s="89" t="e">
        <f>IF(#REF!="nulová",#REF!,0)</f>
        <v>#REF!</v>
      </c>
      <c r="BJ126" s="82" t="s">
        <v>1</v>
      </c>
      <c r="BK126" s="89" t="e">
        <f>ROUND(#REF!*#REF!,2)</f>
        <v>#REF!</v>
      </c>
      <c r="BL126" s="82" t="s">
        <v>46</v>
      </c>
      <c r="BM126" s="82" t="s">
        <v>52</v>
      </c>
    </row>
    <row r="127" spans="2:65" s="80" customFormat="1" ht="27" customHeight="1" x14ac:dyDescent="0.3">
      <c r="B127" s="20"/>
      <c r="C127" s="35" t="s">
        <v>197</v>
      </c>
      <c r="D127" s="36" t="s">
        <v>39</v>
      </c>
      <c r="E127" s="37"/>
      <c r="F127" s="107" t="s">
        <v>132</v>
      </c>
      <c r="G127" s="108"/>
      <c r="H127" s="108"/>
      <c r="I127" s="108"/>
      <c r="J127" s="38" t="s">
        <v>43</v>
      </c>
      <c r="K127" s="39">
        <v>2</v>
      </c>
      <c r="L127" s="110"/>
      <c r="M127" s="108"/>
      <c r="N127" s="110"/>
      <c r="O127" s="111"/>
      <c r="P127" s="111"/>
      <c r="Q127" s="111"/>
      <c r="R127" s="40"/>
      <c r="S127" s="20"/>
      <c r="T127" s="85">
        <f t="shared" ref="T127" si="27">SUM(N127:S127)</f>
        <v>0</v>
      </c>
      <c r="U127" s="86" t="s">
        <v>8</v>
      </c>
      <c r="X127" s="87">
        <v>0.82</v>
      </c>
      <c r="Y127" s="87" t="e">
        <f>#REF!*#REF!</f>
        <v>#REF!</v>
      </c>
      <c r="Z127" s="87">
        <v>0</v>
      </c>
      <c r="AA127" s="88" t="e">
        <f>#REF!*#REF!</f>
        <v>#REF!</v>
      </c>
      <c r="AR127" s="82" t="s">
        <v>46</v>
      </c>
      <c r="AT127" s="82" t="s">
        <v>39</v>
      </c>
      <c r="AU127" s="82" t="s">
        <v>13</v>
      </c>
      <c r="AY127" s="80" t="s">
        <v>35</v>
      </c>
      <c r="BE127" s="89" t="e">
        <f>IF(#REF!="základní",#REF!,0)</f>
        <v>#REF!</v>
      </c>
      <c r="BF127" s="89" t="e">
        <f>IF(#REF!="snížená",#REF!,0)</f>
        <v>#REF!</v>
      </c>
      <c r="BG127" s="89" t="e">
        <f>IF(#REF!="zákl. přenesená",#REF!,0)</f>
        <v>#REF!</v>
      </c>
      <c r="BH127" s="89" t="e">
        <f>IF(#REF!="sníž. přenesená",#REF!,0)</f>
        <v>#REF!</v>
      </c>
      <c r="BI127" s="89" t="e">
        <f>IF(#REF!="nulová",#REF!,0)</f>
        <v>#REF!</v>
      </c>
      <c r="BJ127" s="82" t="s">
        <v>1</v>
      </c>
      <c r="BK127" s="89" t="e">
        <f>ROUND(#REF!*#REF!,2)</f>
        <v>#REF!</v>
      </c>
      <c r="BL127" s="82" t="s">
        <v>46</v>
      </c>
      <c r="BM127" s="82" t="s">
        <v>52</v>
      </c>
    </row>
    <row r="128" spans="2:65" s="80" customFormat="1" ht="27" customHeight="1" x14ac:dyDescent="0.3">
      <c r="B128" s="20"/>
      <c r="C128" s="35" t="s">
        <v>198</v>
      </c>
      <c r="D128" s="36" t="s">
        <v>39</v>
      </c>
      <c r="E128" s="37"/>
      <c r="F128" s="107" t="s">
        <v>98</v>
      </c>
      <c r="G128" s="108"/>
      <c r="H128" s="108"/>
      <c r="I128" s="108"/>
      <c r="J128" s="38" t="s">
        <v>43</v>
      </c>
      <c r="K128" s="39">
        <v>6</v>
      </c>
      <c r="L128" s="110"/>
      <c r="M128" s="108"/>
      <c r="N128" s="110"/>
      <c r="O128" s="111"/>
      <c r="P128" s="111"/>
      <c r="Q128" s="111"/>
      <c r="R128" s="40"/>
      <c r="S128" s="20"/>
      <c r="T128" s="85">
        <f t="shared" ref="T128:T129" si="28">SUM(N128:S128)</f>
        <v>0</v>
      </c>
      <c r="U128" s="86" t="s">
        <v>8</v>
      </c>
      <c r="X128" s="87">
        <v>0.82</v>
      </c>
      <c r="Y128" s="87" t="e">
        <f>#REF!*#REF!</f>
        <v>#REF!</v>
      </c>
      <c r="Z128" s="87">
        <v>0</v>
      </c>
      <c r="AA128" s="88" t="e">
        <f>#REF!*#REF!</f>
        <v>#REF!</v>
      </c>
      <c r="AR128" s="82" t="s">
        <v>46</v>
      </c>
      <c r="AT128" s="82" t="s">
        <v>39</v>
      </c>
      <c r="AU128" s="82" t="s">
        <v>13</v>
      </c>
      <c r="AY128" s="80" t="s">
        <v>35</v>
      </c>
      <c r="BE128" s="89" t="e">
        <f>IF(#REF!="základní",#REF!,0)</f>
        <v>#REF!</v>
      </c>
      <c r="BF128" s="89" t="e">
        <f>IF(#REF!="snížená",#REF!,0)</f>
        <v>#REF!</v>
      </c>
      <c r="BG128" s="89" t="e">
        <f>IF(#REF!="zákl. přenesená",#REF!,0)</f>
        <v>#REF!</v>
      </c>
      <c r="BH128" s="89" t="e">
        <f>IF(#REF!="sníž. přenesená",#REF!,0)</f>
        <v>#REF!</v>
      </c>
      <c r="BI128" s="89" t="e">
        <f>IF(#REF!="nulová",#REF!,0)</f>
        <v>#REF!</v>
      </c>
      <c r="BJ128" s="82" t="s">
        <v>1</v>
      </c>
      <c r="BK128" s="89" t="e">
        <f>ROUND(#REF!*#REF!,2)</f>
        <v>#REF!</v>
      </c>
      <c r="BL128" s="82" t="s">
        <v>46</v>
      </c>
      <c r="BM128" s="82" t="s">
        <v>52</v>
      </c>
    </row>
    <row r="129" spans="2:65" s="80" customFormat="1" ht="27" customHeight="1" x14ac:dyDescent="0.3">
      <c r="B129" s="20"/>
      <c r="C129" s="35" t="s">
        <v>199</v>
      </c>
      <c r="D129" s="36" t="s">
        <v>39</v>
      </c>
      <c r="E129" s="37"/>
      <c r="F129" s="107" t="s">
        <v>444</v>
      </c>
      <c r="G129" s="108"/>
      <c r="H129" s="108"/>
      <c r="I129" s="108"/>
      <c r="J129" s="38" t="s">
        <v>43</v>
      </c>
      <c r="K129" s="39">
        <v>2</v>
      </c>
      <c r="L129" s="110"/>
      <c r="M129" s="108"/>
      <c r="N129" s="110"/>
      <c r="O129" s="111"/>
      <c r="P129" s="111"/>
      <c r="Q129" s="111"/>
      <c r="R129" s="40"/>
      <c r="S129" s="20"/>
      <c r="T129" s="85">
        <f t="shared" si="28"/>
        <v>0</v>
      </c>
      <c r="U129" s="86" t="s">
        <v>8</v>
      </c>
      <c r="X129" s="87">
        <v>0.82</v>
      </c>
      <c r="Y129" s="87" t="e">
        <f>#REF!*#REF!</f>
        <v>#REF!</v>
      </c>
      <c r="Z129" s="87">
        <v>0</v>
      </c>
      <c r="AA129" s="88" t="e">
        <f>#REF!*#REF!</f>
        <v>#REF!</v>
      </c>
      <c r="AR129" s="82" t="s">
        <v>46</v>
      </c>
      <c r="AT129" s="82" t="s">
        <v>39</v>
      </c>
      <c r="AU129" s="82" t="s">
        <v>13</v>
      </c>
      <c r="AY129" s="80" t="s">
        <v>35</v>
      </c>
      <c r="BE129" s="89" t="e">
        <f>IF(#REF!="základní",#REF!,0)</f>
        <v>#REF!</v>
      </c>
      <c r="BF129" s="89" t="e">
        <f>IF(#REF!="snížená",#REF!,0)</f>
        <v>#REF!</v>
      </c>
      <c r="BG129" s="89" t="e">
        <f>IF(#REF!="zákl. přenesená",#REF!,0)</f>
        <v>#REF!</v>
      </c>
      <c r="BH129" s="89" t="e">
        <f>IF(#REF!="sníž. přenesená",#REF!,0)</f>
        <v>#REF!</v>
      </c>
      <c r="BI129" s="89" t="e">
        <f>IF(#REF!="nulová",#REF!,0)</f>
        <v>#REF!</v>
      </c>
      <c r="BJ129" s="82" t="s">
        <v>1</v>
      </c>
      <c r="BK129" s="89" t="e">
        <f>ROUND(#REF!*#REF!,2)</f>
        <v>#REF!</v>
      </c>
      <c r="BL129" s="82" t="s">
        <v>46</v>
      </c>
      <c r="BM129" s="82" t="s">
        <v>52</v>
      </c>
    </row>
    <row r="130" spans="2:65" s="80" customFormat="1" ht="27" customHeight="1" x14ac:dyDescent="0.3">
      <c r="B130" s="20"/>
      <c r="C130" s="35" t="s">
        <v>200</v>
      </c>
      <c r="D130" s="36" t="s">
        <v>39</v>
      </c>
      <c r="E130" s="37"/>
      <c r="F130" s="107" t="s">
        <v>99</v>
      </c>
      <c r="G130" s="108"/>
      <c r="H130" s="108"/>
      <c r="I130" s="108"/>
      <c r="J130" s="38" t="s">
        <v>43</v>
      </c>
      <c r="K130" s="39">
        <v>1</v>
      </c>
      <c r="L130" s="110"/>
      <c r="M130" s="108"/>
      <c r="N130" s="110"/>
      <c r="O130" s="111"/>
      <c r="P130" s="111"/>
      <c r="Q130" s="111"/>
      <c r="R130" s="40"/>
      <c r="S130" s="20"/>
      <c r="T130" s="85">
        <f t="shared" ref="T130:T131" si="29">SUM(N130:S130)</f>
        <v>0</v>
      </c>
      <c r="U130" s="86" t="s">
        <v>8</v>
      </c>
      <c r="X130" s="87">
        <v>0.82</v>
      </c>
      <c r="Y130" s="87" t="e">
        <f>#REF!*#REF!</f>
        <v>#REF!</v>
      </c>
      <c r="Z130" s="87">
        <v>0</v>
      </c>
      <c r="AA130" s="88" t="e">
        <f>#REF!*#REF!</f>
        <v>#REF!</v>
      </c>
      <c r="AR130" s="82" t="s">
        <v>46</v>
      </c>
      <c r="AT130" s="82" t="s">
        <v>39</v>
      </c>
      <c r="AU130" s="82" t="s">
        <v>13</v>
      </c>
      <c r="AY130" s="80" t="s">
        <v>35</v>
      </c>
      <c r="BE130" s="89" t="e">
        <f>IF(#REF!="základní",#REF!,0)</f>
        <v>#REF!</v>
      </c>
      <c r="BF130" s="89" t="e">
        <f>IF(#REF!="snížená",#REF!,0)</f>
        <v>#REF!</v>
      </c>
      <c r="BG130" s="89" t="e">
        <f>IF(#REF!="zákl. přenesená",#REF!,0)</f>
        <v>#REF!</v>
      </c>
      <c r="BH130" s="89" t="e">
        <f>IF(#REF!="sníž. přenesená",#REF!,0)</f>
        <v>#REF!</v>
      </c>
      <c r="BI130" s="89" t="e">
        <f>IF(#REF!="nulová",#REF!,0)</f>
        <v>#REF!</v>
      </c>
      <c r="BJ130" s="82" t="s">
        <v>1</v>
      </c>
      <c r="BK130" s="89" t="e">
        <f>ROUND(#REF!*#REF!,2)</f>
        <v>#REF!</v>
      </c>
      <c r="BL130" s="82" t="s">
        <v>46</v>
      </c>
      <c r="BM130" s="82" t="s">
        <v>52</v>
      </c>
    </row>
    <row r="131" spans="2:65" s="80" customFormat="1" ht="27" customHeight="1" x14ac:dyDescent="0.3">
      <c r="B131" s="20"/>
      <c r="C131" s="35" t="s">
        <v>201</v>
      </c>
      <c r="D131" s="36" t="s">
        <v>39</v>
      </c>
      <c r="E131" s="37"/>
      <c r="F131" s="107" t="s">
        <v>202</v>
      </c>
      <c r="G131" s="108"/>
      <c r="H131" s="108"/>
      <c r="I131" s="108"/>
      <c r="J131" s="38" t="s">
        <v>43</v>
      </c>
      <c r="K131" s="39">
        <v>4</v>
      </c>
      <c r="L131" s="110"/>
      <c r="M131" s="108"/>
      <c r="N131" s="110"/>
      <c r="O131" s="111"/>
      <c r="P131" s="111"/>
      <c r="Q131" s="111"/>
      <c r="R131" s="40"/>
      <c r="S131" s="20"/>
      <c r="T131" s="85">
        <f t="shared" si="29"/>
        <v>0</v>
      </c>
      <c r="U131" s="86" t="s">
        <v>8</v>
      </c>
      <c r="X131" s="87">
        <v>0.82</v>
      </c>
      <c r="Y131" s="87" t="e">
        <f>#REF!*#REF!</f>
        <v>#REF!</v>
      </c>
      <c r="Z131" s="87">
        <v>0</v>
      </c>
      <c r="AA131" s="88" t="e">
        <f>#REF!*#REF!</f>
        <v>#REF!</v>
      </c>
      <c r="AR131" s="82" t="s">
        <v>46</v>
      </c>
      <c r="AT131" s="82" t="s">
        <v>39</v>
      </c>
      <c r="AU131" s="82" t="s">
        <v>13</v>
      </c>
      <c r="AY131" s="80" t="s">
        <v>35</v>
      </c>
      <c r="BE131" s="89" t="e">
        <f>IF(#REF!="základní",#REF!,0)</f>
        <v>#REF!</v>
      </c>
      <c r="BF131" s="89" t="e">
        <f>IF(#REF!="snížená",#REF!,0)</f>
        <v>#REF!</v>
      </c>
      <c r="BG131" s="89" t="e">
        <f>IF(#REF!="zákl. přenesená",#REF!,0)</f>
        <v>#REF!</v>
      </c>
      <c r="BH131" s="89" t="e">
        <f>IF(#REF!="sníž. přenesená",#REF!,0)</f>
        <v>#REF!</v>
      </c>
      <c r="BI131" s="89" t="e">
        <f>IF(#REF!="nulová",#REF!,0)</f>
        <v>#REF!</v>
      </c>
      <c r="BJ131" s="82" t="s">
        <v>1</v>
      </c>
      <c r="BK131" s="89" t="e">
        <f>ROUND(#REF!*#REF!,2)</f>
        <v>#REF!</v>
      </c>
      <c r="BL131" s="82" t="s">
        <v>46</v>
      </c>
      <c r="BM131" s="82" t="s">
        <v>52</v>
      </c>
    </row>
    <row r="132" spans="2:65" s="80" customFormat="1" ht="15.75" customHeight="1" x14ac:dyDescent="0.3">
      <c r="B132" s="20"/>
      <c r="C132" s="29" t="s">
        <v>203</v>
      </c>
      <c r="D132" s="30" t="s">
        <v>36</v>
      </c>
      <c r="E132" s="41" t="s">
        <v>288</v>
      </c>
      <c r="F132" s="124" t="s">
        <v>209</v>
      </c>
      <c r="G132" s="111"/>
      <c r="H132" s="111"/>
      <c r="I132" s="111"/>
      <c r="J132" s="32" t="s">
        <v>43</v>
      </c>
      <c r="K132" s="33">
        <v>23</v>
      </c>
      <c r="L132" s="125"/>
      <c r="M132" s="111"/>
      <c r="N132" s="125"/>
      <c r="O132" s="111"/>
      <c r="P132" s="111"/>
      <c r="Q132" s="111"/>
      <c r="R132" s="56"/>
      <c r="S132" s="20"/>
      <c r="T132" s="85">
        <f t="shared" ref="T132:T136" si="30">SUM(N132:S132)</f>
        <v>0</v>
      </c>
      <c r="U132" s="86" t="s">
        <v>8</v>
      </c>
      <c r="X132" s="87">
        <v>0</v>
      </c>
      <c r="Y132" s="87" t="e">
        <f>#REF!*#REF!</f>
        <v>#REF!</v>
      </c>
      <c r="Z132" s="87">
        <v>0</v>
      </c>
      <c r="AA132" s="88" t="e">
        <f>#REF!*#REF!</f>
        <v>#REF!</v>
      </c>
      <c r="AR132" s="82" t="s">
        <v>38</v>
      </c>
      <c r="AT132" s="82" t="s">
        <v>36</v>
      </c>
      <c r="AU132" s="82" t="s">
        <v>13</v>
      </c>
      <c r="AY132" s="80" t="s">
        <v>35</v>
      </c>
      <c r="BE132" s="89" t="e">
        <f>IF(#REF!="základní",#REF!,0)</f>
        <v>#REF!</v>
      </c>
      <c r="BF132" s="89" t="e">
        <f>IF(#REF!="snížená",#REF!,0)</f>
        <v>#REF!</v>
      </c>
      <c r="BG132" s="89" t="e">
        <f>IF(#REF!="zákl. přenesená",#REF!,0)</f>
        <v>#REF!</v>
      </c>
      <c r="BH132" s="89" t="e">
        <f>IF(#REF!="sníž. přenesená",#REF!,0)</f>
        <v>#REF!</v>
      </c>
      <c r="BI132" s="89" t="e">
        <f>IF(#REF!="nulová",#REF!,0)</f>
        <v>#REF!</v>
      </c>
      <c r="BJ132" s="82" t="s">
        <v>1</v>
      </c>
      <c r="BK132" s="89" t="e">
        <f>ROUND(#REF!*#REF!,2)</f>
        <v>#REF!</v>
      </c>
      <c r="BL132" s="82" t="s">
        <v>38</v>
      </c>
      <c r="BM132" s="82" t="s">
        <v>49</v>
      </c>
    </row>
    <row r="133" spans="2:65" s="80" customFormat="1" ht="27" customHeight="1" x14ac:dyDescent="0.3">
      <c r="B133" s="20"/>
      <c r="C133" s="35" t="s">
        <v>204</v>
      </c>
      <c r="D133" s="36" t="s">
        <v>39</v>
      </c>
      <c r="E133" s="37"/>
      <c r="F133" s="107" t="s">
        <v>447</v>
      </c>
      <c r="G133" s="108"/>
      <c r="H133" s="108"/>
      <c r="I133" s="108"/>
      <c r="J133" s="38" t="s">
        <v>43</v>
      </c>
      <c r="K133" s="39">
        <v>4</v>
      </c>
      <c r="L133" s="110"/>
      <c r="M133" s="108"/>
      <c r="N133" s="110"/>
      <c r="O133" s="111"/>
      <c r="P133" s="111"/>
      <c r="Q133" s="111"/>
      <c r="R133" s="40"/>
      <c r="S133" s="20"/>
      <c r="T133" s="85">
        <f t="shared" si="30"/>
        <v>0</v>
      </c>
      <c r="U133" s="86" t="s">
        <v>8</v>
      </c>
      <c r="X133" s="87">
        <v>0.82</v>
      </c>
      <c r="Y133" s="87" t="e">
        <f>#REF!*#REF!</f>
        <v>#REF!</v>
      </c>
      <c r="Z133" s="87">
        <v>0</v>
      </c>
      <c r="AA133" s="88" t="e">
        <f>#REF!*#REF!</f>
        <v>#REF!</v>
      </c>
      <c r="AR133" s="82" t="s">
        <v>46</v>
      </c>
      <c r="AT133" s="82" t="s">
        <v>39</v>
      </c>
      <c r="AU133" s="82" t="s">
        <v>13</v>
      </c>
      <c r="AY133" s="80" t="s">
        <v>35</v>
      </c>
      <c r="BE133" s="89" t="e">
        <f>IF(#REF!="základní",#REF!,0)</f>
        <v>#REF!</v>
      </c>
      <c r="BF133" s="89" t="e">
        <f>IF(#REF!="snížená",#REF!,0)</f>
        <v>#REF!</v>
      </c>
      <c r="BG133" s="89" t="e">
        <f>IF(#REF!="zákl. přenesená",#REF!,0)</f>
        <v>#REF!</v>
      </c>
      <c r="BH133" s="89" t="e">
        <f>IF(#REF!="sníž. přenesená",#REF!,0)</f>
        <v>#REF!</v>
      </c>
      <c r="BI133" s="89" t="e">
        <f>IF(#REF!="nulová",#REF!,0)</f>
        <v>#REF!</v>
      </c>
      <c r="BJ133" s="82" t="s">
        <v>1</v>
      </c>
      <c r="BK133" s="89" t="e">
        <f>ROUND(#REF!*#REF!,2)</f>
        <v>#REF!</v>
      </c>
      <c r="BL133" s="82" t="s">
        <v>46</v>
      </c>
      <c r="BM133" s="82" t="s">
        <v>52</v>
      </c>
    </row>
    <row r="134" spans="2:65" s="80" customFormat="1" ht="27" customHeight="1" x14ac:dyDescent="0.3">
      <c r="B134" s="20"/>
      <c r="C134" s="35" t="s">
        <v>205</v>
      </c>
      <c r="D134" s="36" t="s">
        <v>39</v>
      </c>
      <c r="E134" s="37"/>
      <c r="F134" s="107" t="s">
        <v>445</v>
      </c>
      <c r="G134" s="108"/>
      <c r="H134" s="108"/>
      <c r="I134" s="108"/>
      <c r="J134" s="38" t="s">
        <v>43</v>
      </c>
      <c r="K134" s="39">
        <v>14</v>
      </c>
      <c r="L134" s="110"/>
      <c r="M134" s="108"/>
      <c r="N134" s="110"/>
      <c r="O134" s="111"/>
      <c r="P134" s="111"/>
      <c r="Q134" s="111"/>
      <c r="R134" s="40"/>
      <c r="S134" s="20"/>
      <c r="T134" s="85">
        <f t="shared" si="30"/>
        <v>0</v>
      </c>
      <c r="U134" s="86" t="s">
        <v>8</v>
      </c>
      <c r="X134" s="87">
        <v>0.82</v>
      </c>
      <c r="Y134" s="87" t="e">
        <f>#REF!*#REF!</f>
        <v>#REF!</v>
      </c>
      <c r="Z134" s="87">
        <v>0</v>
      </c>
      <c r="AA134" s="88" t="e">
        <f>#REF!*#REF!</f>
        <v>#REF!</v>
      </c>
      <c r="AR134" s="82" t="s">
        <v>46</v>
      </c>
      <c r="AT134" s="82" t="s">
        <v>39</v>
      </c>
      <c r="AU134" s="82" t="s">
        <v>13</v>
      </c>
      <c r="AY134" s="80" t="s">
        <v>35</v>
      </c>
      <c r="BE134" s="89" t="e">
        <f>IF(#REF!="základní",#REF!,0)</f>
        <v>#REF!</v>
      </c>
      <c r="BF134" s="89" t="e">
        <f>IF(#REF!="snížená",#REF!,0)</f>
        <v>#REF!</v>
      </c>
      <c r="BG134" s="89" t="e">
        <f>IF(#REF!="zákl. přenesená",#REF!,0)</f>
        <v>#REF!</v>
      </c>
      <c r="BH134" s="89" t="e">
        <f>IF(#REF!="sníž. přenesená",#REF!,0)</f>
        <v>#REF!</v>
      </c>
      <c r="BI134" s="89" t="e">
        <f>IF(#REF!="nulová",#REF!,0)</f>
        <v>#REF!</v>
      </c>
      <c r="BJ134" s="82" t="s">
        <v>1</v>
      </c>
      <c r="BK134" s="89" t="e">
        <f>ROUND(#REF!*#REF!,2)</f>
        <v>#REF!</v>
      </c>
      <c r="BL134" s="82" t="s">
        <v>46</v>
      </c>
      <c r="BM134" s="82" t="s">
        <v>52</v>
      </c>
    </row>
    <row r="135" spans="2:65" s="80" customFormat="1" ht="27" customHeight="1" x14ac:dyDescent="0.3">
      <c r="B135" s="20"/>
      <c r="C135" s="35" t="s">
        <v>206</v>
      </c>
      <c r="D135" s="36" t="s">
        <v>39</v>
      </c>
      <c r="E135" s="37"/>
      <c r="F135" s="107" t="s">
        <v>446</v>
      </c>
      <c r="G135" s="108"/>
      <c r="H135" s="108"/>
      <c r="I135" s="108"/>
      <c r="J135" s="38" t="s">
        <v>43</v>
      </c>
      <c r="K135" s="39">
        <v>4</v>
      </c>
      <c r="L135" s="110"/>
      <c r="M135" s="108"/>
      <c r="N135" s="110"/>
      <c r="O135" s="111"/>
      <c r="P135" s="111"/>
      <c r="Q135" s="111"/>
      <c r="R135" s="40"/>
      <c r="S135" s="20"/>
      <c r="T135" s="85">
        <f t="shared" si="30"/>
        <v>0</v>
      </c>
      <c r="U135" s="86" t="s">
        <v>8</v>
      </c>
      <c r="X135" s="87">
        <v>0.82</v>
      </c>
      <c r="Y135" s="87" t="e">
        <f>#REF!*#REF!</f>
        <v>#REF!</v>
      </c>
      <c r="Z135" s="87">
        <v>0</v>
      </c>
      <c r="AA135" s="88" t="e">
        <f>#REF!*#REF!</f>
        <v>#REF!</v>
      </c>
      <c r="AR135" s="82" t="s">
        <v>46</v>
      </c>
      <c r="AT135" s="82" t="s">
        <v>39</v>
      </c>
      <c r="AU135" s="82" t="s">
        <v>13</v>
      </c>
      <c r="AY135" s="80" t="s">
        <v>35</v>
      </c>
      <c r="BE135" s="89" t="e">
        <f>IF(#REF!="základní",#REF!,0)</f>
        <v>#REF!</v>
      </c>
      <c r="BF135" s="89" t="e">
        <f>IF(#REF!="snížená",#REF!,0)</f>
        <v>#REF!</v>
      </c>
      <c r="BG135" s="89" t="e">
        <f>IF(#REF!="zákl. přenesená",#REF!,0)</f>
        <v>#REF!</v>
      </c>
      <c r="BH135" s="89" t="e">
        <f>IF(#REF!="sníž. přenesená",#REF!,0)</f>
        <v>#REF!</v>
      </c>
      <c r="BI135" s="89" t="e">
        <f>IF(#REF!="nulová",#REF!,0)</f>
        <v>#REF!</v>
      </c>
      <c r="BJ135" s="82" t="s">
        <v>1</v>
      </c>
      <c r="BK135" s="89" t="e">
        <f>ROUND(#REF!*#REF!,2)</f>
        <v>#REF!</v>
      </c>
      <c r="BL135" s="82" t="s">
        <v>46</v>
      </c>
      <c r="BM135" s="82" t="s">
        <v>52</v>
      </c>
    </row>
    <row r="136" spans="2:65" s="80" customFormat="1" ht="27" customHeight="1" x14ac:dyDescent="0.3">
      <c r="B136" s="20"/>
      <c r="C136" s="35" t="s">
        <v>207</v>
      </c>
      <c r="D136" s="36" t="s">
        <v>39</v>
      </c>
      <c r="E136" s="37"/>
      <c r="F136" s="107" t="s">
        <v>208</v>
      </c>
      <c r="G136" s="108"/>
      <c r="H136" s="108"/>
      <c r="I136" s="108"/>
      <c r="J136" s="38" t="s">
        <v>43</v>
      </c>
      <c r="K136" s="39">
        <v>1</v>
      </c>
      <c r="L136" s="110"/>
      <c r="M136" s="108"/>
      <c r="N136" s="110"/>
      <c r="O136" s="111"/>
      <c r="P136" s="111"/>
      <c r="Q136" s="111"/>
      <c r="R136" s="40"/>
      <c r="S136" s="20"/>
      <c r="T136" s="85">
        <f t="shared" si="30"/>
        <v>0</v>
      </c>
      <c r="U136" s="86" t="s">
        <v>8</v>
      </c>
      <c r="X136" s="87">
        <v>0.82</v>
      </c>
      <c r="Y136" s="87" t="e">
        <f>#REF!*#REF!</f>
        <v>#REF!</v>
      </c>
      <c r="Z136" s="87">
        <v>0</v>
      </c>
      <c r="AA136" s="88" t="e">
        <f>#REF!*#REF!</f>
        <v>#REF!</v>
      </c>
      <c r="AR136" s="82" t="s">
        <v>46</v>
      </c>
      <c r="AT136" s="82" t="s">
        <v>39</v>
      </c>
      <c r="AU136" s="82" t="s">
        <v>13</v>
      </c>
      <c r="AY136" s="80" t="s">
        <v>35</v>
      </c>
      <c r="BE136" s="89" t="e">
        <f>IF(#REF!="základní",#REF!,0)</f>
        <v>#REF!</v>
      </c>
      <c r="BF136" s="89" t="e">
        <f>IF(#REF!="snížená",#REF!,0)</f>
        <v>#REF!</v>
      </c>
      <c r="BG136" s="89" t="e">
        <f>IF(#REF!="zákl. přenesená",#REF!,0)</f>
        <v>#REF!</v>
      </c>
      <c r="BH136" s="89" t="e">
        <f>IF(#REF!="sníž. přenesená",#REF!,0)</f>
        <v>#REF!</v>
      </c>
      <c r="BI136" s="89" t="e">
        <f>IF(#REF!="nulová",#REF!,0)</f>
        <v>#REF!</v>
      </c>
      <c r="BJ136" s="82" t="s">
        <v>1</v>
      </c>
      <c r="BK136" s="89" t="e">
        <f>ROUND(#REF!*#REF!,2)</f>
        <v>#REF!</v>
      </c>
      <c r="BL136" s="82" t="s">
        <v>46</v>
      </c>
      <c r="BM136" s="82" t="s">
        <v>52</v>
      </c>
    </row>
    <row r="137" spans="2:65" s="80" customFormat="1" ht="15.75" customHeight="1" x14ac:dyDescent="0.3">
      <c r="B137" s="20"/>
      <c r="C137" s="29" t="s">
        <v>210</v>
      </c>
      <c r="D137" s="30" t="s">
        <v>36</v>
      </c>
      <c r="E137" s="31" t="s">
        <v>92</v>
      </c>
      <c r="F137" s="131" t="s">
        <v>69</v>
      </c>
      <c r="G137" s="111"/>
      <c r="H137" s="111"/>
      <c r="I137" s="111"/>
      <c r="J137" s="32" t="s">
        <v>43</v>
      </c>
      <c r="K137" s="33">
        <v>26</v>
      </c>
      <c r="L137" s="125"/>
      <c r="M137" s="111"/>
      <c r="N137" s="125"/>
      <c r="O137" s="111"/>
      <c r="P137" s="111"/>
      <c r="Q137" s="111"/>
      <c r="R137" s="56"/>
      <c r="S137" s="20"/>
      <c r="T137" s="85">
        <f t="shared" ref="T137:T180" si="31">SUM(N137:S137)</f>
        <v>0</v>
      </c>
      <c r="U137" s="86" t="s">
        <v>8</v>
      </c>
      <c r="X137" s="87">
        <v>0</v>
      </c>
      <c r="Y137" s="87" t="e">
        <f>#REF!*#REF!</f>
        <v>#REF!</v>
      </c>
      <c r="Z137" s="87">
        <v>0</v>
      </c>
      <c r="AA137" s="88" t="e">
        <f>#REF!*#REF!</f>
        <v>#REF!</v>
      </c>
      <c r="AR137" s="82" t="s">
        <v>38</v>
      </c>
      <c r="AT137" s="82" t="s">
        <v>36</v>
      </c>
      <c r="AU137" s="82" t="s">
        <v>13</v>
      </c>
      <c r="AY137" s="80" t="s">
        <v>35</v>
      </c>
      <c r="BE137" s="89" t="e">
        <f>IF(#REF!="základní",#REF!,0)</f>
        <v>#REF!</v>
      </c>
      <c r="BF137" s="89" t="e">
        <f>IF(#REF!="snížená",#REF!,0)</f>
        <v>#REF!</v>
      </c>
      <c r="BG137" s="89" t="e">
        <f>IF(#REF!="zákl. přenesená",#REF!,0)</f>
        <v>#REF!</v>
      </c>
      <c r="BH137" s="89" t="e">
        <f>IF(#REF!="sníž. přenesená",#REF!,0)</f>
        <v>#REF!</v>
      </c>
      <c r="BI137" s="89" t="e">
        <f>IF(#REF!="nulová",#REF!,0)</f>
        <v>#REF!</v>
      </c>
      <c r="BJ137" s="82" t="s">
        <v>1</v>
      </c>
      <c r="BK137" s="89" t="e">
        <f>ROUND(#REF!*#REF!,2)</f>
        <v>#REF!</v>
      </c>
      <c r="BL137" s="82" t="s">
        <v>38</v>
      </c>
      <c r="BM137" s="82" t="s">
        <v>49</v>
      </c>
    </row>
    <row r="138" spans="2:65" s="80" customFormat="1" ht="27" customHeight="1" x14ac:dyDescent="0.3">
      <c r="B138" s="20"/>
      <c r="C138" s="35" t="s">
        <v>211</v>
      </c>
      <c r="D138" s="36" t="s">
        <v>39</v>
      </c>
      <c r="E138" s="37"/>
      <c r="F138" s="107" t="s">
        <v>215</v>
      </c>
      <c r="G138" s="108"/>
      <c r="H138" s="108"/>
      <c r="I138" s="108"/>
      <c r="J138" s="38" t="s">
        <v>43</v>
      </c>
      <c r="K138" s="39">
        <v>4</v>
      </c>
      <c r="L138" s="110"/>
      <c r="M138" s="108"/>
      <c r="N138" s="110"/>
      <c r="O138" s="111"/>
      <c r="P138" s="111"/>
      <c r="Q138" s="111"/>
      <c r="R138" s="40"/>
      <c r="S138" s="20"/>
      <c r="T138" s="85">
        <f t="shared" si="31"/>
        <v>0</v>
      </c>
      <c r="U138" s="86" t="s">
        <v>8</v>
      </c>
      <c r="X138" s="87">
        <v>0.82</v>
      </c>
      <c r="Y138" s="87" t="e">
        <f>#REF!*#REF!</f>
        <v>#REF!</v>
      </c>
      <c r="Z138" s="87">
        <v>0</v>
      </c>
      <c r="AA138" s="88" t="e">
        <f>#REF!*#REF!</f>
        <v>#REF!</v>
      </c>
      <c r="AR138" s="82" t="s">
        <v>46</v>
      </c>
      <c r="AT138" s="82" t="s">
        <v>39</v>
      </c>
      <c r="AU138" s="82" t="s">
        <v>13</v>
      </c>
      <c r="AY138" s="80" t="s">
        <v>35</v>
      </c>
      <c r="BE138" s="89" t="e">
        <f>IF(#REF!="základní",#REF!,0)</f>
        <v>#REF!</v>
      </c>
      <c r="BF138" s="89" t="e">
        <f>IF(#REF!="snížená",#REF!,0)</f>
        <v>#REF!</v>
      </c>
      <c r="BG138" s="89" t="e">
        <f>IF(#REF!="zákl. přenesená",#REF!,0)</f>
        <v>#REF!</v>
      </c>
      <c r="BH138" s="89" t="e">
        <f>IF(#REF!="sníž. přenesená",#REF!,0)</f>
        <v>#REF!</v>
      </c>
      <c r="BI138" s="89" t="e">
        <f>IF(#REF!="nulová",#REF!,0)</f>
        <v>#REF!</v>
      </c>
      <c r="BJ138" s="82" t="s">
        <v>1</v>
      </c>
      <c r="BK138" s="89" t="e">
        <f>ROUND(#REF!*#REF!,2)</f>
        <v>#REF!</v>
      </c>
      <c r="BL138" s="82" t="s">
        <v>46</v>
      </c>
      <c r="BM138" s="82" t="s">
        <v>52</v>
      </c>
    </row>
    <row r="139" spans="2:65" s="80" customFormat="1" ht="27" customHeight="1" x14ac:dyDescent="0.3">
      <c r="B139" s="20"/>
      <c r="C139" s="35" t="s">
        <v>212</v>
      </c>
      <c r="D139" s="36" t="s">
        <v>39</v>
      </c>
      <c r="E139" s="37"/>
      <c r="F139" s="107" t="s">
        <v>100</v>
      </c>
      <c r="G139" s="108"/>
      <c r="H139" s="108"/>
      <c r="I139" s="108"/>
      <c r="J139" s="38" t="s">
        <v>43</v>
      </c>
      <c r="K139" s="39">
        <v>6</v>
      </c>
      <c r="L139" s="110"/>
      <c r="M139" s="108"/>
      <c r="N139" s="110"/>
      <c r="O139" s="111"/>
      <c r="P139" s="111"/>
      <c r="Q139" s="111"/>
      <c r="R139" s="40"/>
      <c r="S139" s="20"/>
      <c r="T139" s="85">
        <f t="shared" ref="T139" si="32">SUM(N139:S139)</f>
        <v>0</v>
      </c>
      <c r="U139" s="86" t="s">
        <v>8</v>
      </c>
      <c r="X139" s="87">
        <v>0.82</v>
      </c>
      <c r="Y139" s="87" t="e">
        <f>#REF!*#REF!</f>
        <v>#REF!</v>
      </c>
      <c r="Z139" s="87">
        <v>0</v>
      </c>
      <c r="AA139" s="88" t="e">
        <f>#REF!*#REF!</f>
        <v>#REF!</v>
      </c>
      <c r="AR139" s="82" t="s">
        <v>46</v>
      </c>
      <c r="AT139" s="82" t="s">
        <v>39</v>
      </c>
      <c r="AU139" s="82" t="s">
        <v>13</v>
      </c>
      <c r="AY139" s="80" t="s">
        <v>35</v>
      </c>
      <c r="BE139" s="89" t="e">
        <f>IF(#REF!="základní",#REF!,0)</f>
        <v>#REF!</v>
      </c>
      <c r="BF139" s="89" t="e">
        <f>IF(#REF!="snížená",#REF!,0)</f>
        <v>#REF!</v>
      </c>
      <c r="BG139" s="89" t="e">
        <f>IF(#REF!="zákl. přenesená",#REF!,0)</f>
        <v>#REF!</v>
      </c>
      <c r="BH139" s="89" t="e">
        <f>IF(#REF!="sníž. přenesená",#REF!,0)</f>
        <v>#REF!</v>
      </c>
      <c r="BI139" s="89" t="e">
        <f>IF(#REF!="nulová",#REF!,0)</f>
        <v>#REF!</v>
      </c>
      <c r="BJ139" s="82" t="s">
        <v>1</v>
      </c>
      <c r="BK139" s="89" t="e">
        <f>ROUND(#REF!*#REF!,2)</f>
        <v>#REF!</v>
      </c>
      <c r="BL139" s="82" t="s">
        <v>46</v>
      </c>
      <c r="BM139" s="82" t="s">
        <v>52</v>
      </c>
    </row>
    <row r="140" spans="2:65" s="80" customFormat="1" ht="27" customHeight="1" x14ac:dyDescent="0.3">
      <c r="B140" s="20"/>
      <c r="C140" s="35" t="s">
        <v>213</v>
      </c>
      <c r="D140" s="36" t="s">
        <v>39</v>
      </c>
      <c r="E140" s="37"/>
      <c r="F140" s="107" t="s">
        <v>216</v>
      </c>
      <c r="G140" s="108"/>
      <c r="H140" s="108"/>
      <c r="I140" s="108"/>
      <c r="J140" s="38" t="s">
        <v>43</v>
      </c>
      <c r="K140" s="39">
        <v>3</v>
      </c>
      <c r="L140" s="110"/>
      <c r="M140" s="108"/>
      <c r="N140" s="110"/>
      <c r="O140" s="111"/>
      <c r="P140" s="111"/>
      <c r="Q140" s="111"/>
      <c r="R140" s="40"/>
      <c r="S140" s="20"/>
      <c r="T140" s="85">
        <f t="shared" ref="T140" si="33">SUM(N140:S140)</f>
        <v>0</v>
      </c>
      <c r="U140" s="86" t="s">
        <v>8</v>
      </c>
      <c r="X140" s="87">
        <v>0.82</v>
      </c>
      <c r="Y140" s="87" t="e">
        <f>#REF!*#REF!</f>
        <v>#REF!</v>
      </c>
      <c r="Z140" s="87">
        <v>0</v>
      </c>
      <c r="AA140" s="88" t="e">
        <f>#REF!*#REF!</f>
        <v>#REF!</v>
      </c>
      <c r="AR140" s="82" t="s">
        <v>46</v>
      </c>
      <c r="AT140" s="82" t="s">
        <v>39</v>
      </c>
      <c r="AU140" s="82" t="s">
        <v>13</v>
      </c>
      <c r="AY140" s="80" t="s">
        <v>35</v>
      </c>
      <c r="BE140" s="89" t="e">
        <f>IF(#REF!="základní",#REF!,0)</f>
        <v>#REF!</v>
      </c>
      <c r="BF140" s="89" t="e">
        <f>IF(#REF!="snížená",#REF!,0)</f>
        <v>#REF!</v>
      </c>
      <c r="BG140" s="89" t="e">
        <f>IF(#REF!="zákl. přenesená",#REF!,0)</f>
        <v>#REF!</v>
      </c>
      <c r="BH140" s="89" t="e">
        <f>IF(#REF!="sníž. přenesená",#REF!,0)</f>
        <v>#REF!</v>
      </c>
      <c r="BI140" s="89" t="e">
        <f>IF(#REF!="nulová",#REF!,0)</f>
        <v>#REF!</v>
      </c>
      <c r="BJ140" s="82" t="s">
        <v>1</v>
      </c>
      <c r="BK140" s="89" t="e">
        <f>ROUND(#REF!*#REF!,2)</f>
        <v>#REF!</v>
      </c>
      <c r="BL140" s="82" t="s">
        <v>46</v>
      </c>
      <c r="BM140" s="82" t="s">
        <v>52</v>
      </c>
    </row>
    <row r="141" spans="2:65" s="80" customFormat="1" ht="27" customHeight="1" x14ac:dyDescent="0.3">
      <c r="B141" s="20"/>
      <c r="C141" s="35" t="s">
        <v>214</v>
      </c>
      <c r="D141" s="36" t="s">
        <v>39</v>
      </c>
      <c r="E141" s="37"/>
      <c r="F141" s="107" t="s">
        <v>101</v>
      </c>
      <c r="G141" s="108"/>
      <c r="H141" s="108"/>
      <c r="I141" s="108"/>
      <c r="J141" s="38" t="s">
        <v>43</v>
      </c>
      <c r="K141" s="39">
        <v>1</v>
      </c>
      <c r="L141" s="110"/>
      <c r="M141" s="108"/>
      <c r="N141" s="110"/>
      <c r="O141" s="111"/>
      <c r="P141" s="111"/>
      <c r="Q141" s="111"/>
      <c r="R141" s="40"/>
      <c r="S141" s="20"/>
      <c r="T141" s="85">
        <f t="shared" ref="T141" si="34">SUM(N141:S141)</f>
        <v>0</v>
      </c>
      <c r="U141" s="86" t="s">
        <v>8</v>
      </c>
      <c r="X141" s="87">
        <v>0.82</v>
      </c>
      <c r="Y141" s="87" t="e">
        <f>#REF!*#REF!</f>
        <v>#REF!</v>
      </c>
      <c r="Z141" s="87">
        <v>0</v>
      </c>
      <c r="AA141" s="88" t="e">
        <f>#REF!*#REF!</f>
        <v>#REF!</v>
      </c>
      <c r="AR141" s="82" t="s">
        <v>46</v>
      </c>
      <c r="AT141" s="82" t="s">
        <v>39</v>
      </c>
      <c r="AU141" s="82" t="s">
        <v>13</v>
      </c>
      <c r="AY141" s="80" t="s">
        <v>35</v>
      </c>
      <c r="BE141" s="89" t="e">
        <f>IF(#REF!="základní",#REF!,0)</f>
        <v>#REF!</v>
      </c>
      <c r="BF141" s="89" t="e">
        <f>IF(#REF!="snížená",#REF!,0)</f>
        <v>#REF!</v>
      </c>
      <c r="BG141" s="89" t="e">
        <f>IF(#REF!="zákl. přenesená",#REF!,0)</f>
        <v>#REF!</v>
      </c>
      <c r="BH141" s="89" t="e">
        <f>IF(#REF!="sníž. přenesená",#REF!,0)</f>
        <v>#REF!</v>
      </c>
      <c r="BI141" s="89" t="e">
        <f>IF(#REF!="nulová",#REF!,0)</f>
        <v>#REF!</v>
      </c>
      <c r="BJ141" s="82" t="s">
        <v>1</v>
      </c>
      <c r="BK141" s="89" t="e">
        <f>ROUND(#REF!*#REF!,2)</f>
        <v>#REF!</v>
      </c>
      <c r="BL141" s="82" t="s">
        <v>46</v>
      </c>
      <c r="BM141" s="82" t="s">
        <v>52</v>
      </c>
    </row>
    <row r="142" spans="2:65" s="80" customFormat="1" ht="27" customHeight="1" x14ac:dyDescent="0.3">
      <c r="B142" s="20"/>
      <c r="C142" s="35" t="s">
        <v>217</v>
      </c>
      <c r="D142" s="36" t="s">
        <v>39</v>
      </c>
      <c r="E142" s="37"/>
      <c r="F142" s="107" t="s">
        <v>448</v>
      </c>
      <c r="G142" s="108"/>
      <c r="H142" s="108"/>
      <c r="I142" s="108"/>
      <c r="J142" s="38" t="s">
        <v>43</v>
      </c>
      <c r="K142" s="39">
        <v>4</v>
      </c>
      <c r="L142" s="110"/>
      <c r="M142" s="108"/>
      <c r="N142" s="110"/>
      <c r="O142" s="111"/>
      <c r="P142" s="111"/>
      <c r="Q142" s="111"/>
      <c r="R142" s="40"/>
      <c r="S142" s="20"/>
      <c r="T142" s="85">
        <f t="shared" ref="T142:T144" si="35">SUM(N142:S142)</f>
        <v>0</v>
      </c>
      <c r="U142" s="86" t="s">
        <v>8</v>
      </c>
      <c r="X142" s="87">
        <v>0.82</v>
      </c>
      <c r="Y142" s="87" t="e">
        <f>#REF!*#REF!</f>
        <v>#REF!</v>
      </c>
      <c r="Z142" s="87">
        <v>0</v>
      </c>
      <c r="AA142" s="88" t="e">
        <f>#REF!*#REF!</f>
        <v>#REF!</v>
      </c>
      <c r="AR142" s="82" t="s">
        <v>46</v>
      </c>
      <c r="AT142" s="82" t="s">
        <v>39</v>
      </c>
      <c r="AU142" s="82" t="s">
        <v>13</v>
      </c>
      <c r="AY142" s="80" t="s">
        <v>35</v>
      </c>
      <c r="BE142" s="89" t="e">
        <f>IF(#REF!="základní",#REF!,0)</f>
        <v>#REF!</v>
      </c>
      <c r="BF142" s="89" t="e">
        <f>IF(#REF!="snížená",#REF!,0)</f>
        <v>#REF!</v>
      </c>
      <c r="BG142" s="89" t="e">
        <f>IF(#REF!="zákl. přenesená",#REF!,0)</f>
        <v>#REF!</v>
      </c>
      <c r="BH142" s="89" t="e">
        <f>IF(#REF!="sníž. přenesená",#REF!,0)</f>
        <v>#REF!</v>
      </c>
      <c r="BI142" s="89" t="e">
        <f>IF(#REF!="nulová",#REF!,0)</f>
        <v>#REF!</v>
      </c>
      <c r="BJ142" s="82" t="s">
        <v>1</v>
      </c>
      <c r="BK142" s="89" t="e">
        <f>ROUND(#REF!*#REF!,2)</f>
        <v>#REF!</v>
      </c>
      <c r="BL142" s="82" t="s">
        <v>46</v>
      </c>
      <c r="BM142" s="82" t="s">
        <v>52</v>
      </c>
    </row>
    <row r="143" spans="2:65" s="80" customFormat="1" ht="27" customHeight="1" x14ac:dyDescent="0.3">
      <c r="B143" s="20"/>
      <c r="C143" s="35" t="s">
        <v>218</v>
      </c>
      <c r="D143" s="36" t="s">
        <v>39</v>
      </c>
      <c r="E143" s="37"/>
      <c r="F143" s="107" t="s">
        <v>453</v>
      </c>
      <c r="G143" s="108"/>
      <c r="H143" s="108"/>
      <c r="I143" s="108"/>
      <c r="J143" s="38" t="s">
        <v>43</v>
      </c>
      <c r="K143" s="39">
        <v>1</v>
      </c>
      <c r="L143" s="110"/>
      <c r="M143" s="108"/>
      <c r="N143" s="110"/>
      <c r="O143" s="111"/>
      <c r="P143" s="111"/>
      <c r="Q143" s="111"/>
      <c r="R143" s="40"/>
      <c r="S143" s="20"/>
      <c r="T143" s="85">
        <f t="shared" si="35"/>
        <v>0</v>
      </c>
      <c r="U143" s="86" t="s">
        <v>8</v>
      </c>
      <c r="X143" s="87">
        <v>0.82</v>
      </c>
      <c r="Y143" s="87" t="e">
        <f>#REF!*#REF!</f>
        <v>#REF!</v>
      </c>
      <c r="Z143" s="87">
        <v>0</v>
      </c>
      <c r="AA143" s="88" t="e">
        <f>#REF!*#REF!</f>
        <v>#REF!</v>
      </c>
      <c r="AR143" s="82" t="s">
        <v>46</v>
      </c>
      <c r="AT143" s="82" t="s">
        <v>39</v>
      </c>
      <c r="AU143" s="82" t="s">
        <v>13</v>
      </c>
      <c r="AY143" s="80" t="s">
        <v>35</v>
      </c>
      <c r="BE143" s="89" t="e">
        <f>IF(#REF!="základní",#REF!,0)</f>
        <v>#REF!</v>
      </c>
      <c r="BF143" s="89" t="e">
        <f>IF(#REF!="snížená",#REF!,0)</f>
        <v>#REF!</v>
      </c>
      <c r="BG143" s="89" t="e">
        <f>IF(#REF!="zákl. přenesená",#REF!,0)</f>
        <v>#REF!</v>
      </c>
      <c r="BH143" s="89" t="e">
        <f>IF(#REF!="sníž. přenesená",#REF!,0)</f>
        <v>#REF!</v>
      </c>
      <c r="BI143" s="89" t="e">
        <f>IF(#REF!="nulová",#REF!,0)</f>
        <v>#REF!</v>
      </c>
      <c r="BJ143" s="82" t="s">
        <v>1</v>
      </c>
      <c r="BK143" s="89" t="e">
        <f>ROUND(#REF!*#REF!,2)</f>
        <v>#REF!</v>
      </c>
      <c r="BL143" s="82" t="s">
        <v>46</v>
      </c>
      <c r="BM143" s="82" t="s">
        <v>52</v>
      </c>
    </row>
    <row r="144" spans="2:65" s="80" customFormat="1" ht="27" customHeight="1" x14ac:dyDescent="0.3">
      <c r="B144" s="20"/>
      <c r="C144" s="35" t="s">
        <v>219</v>
      </c>
      <c r="D144" s="36" t="s">
        <v>39</v>
      </c>
      <c r="E144" s="37"/>
      <c r="F144" s="107" t="s">
        <v>455</v>
      </c>
      <c r="G144" s="108"/>
      <c r="H144" s="108"/>
      <c r="I144" s="108"/>
      <c r="J144" s="38" t="s">
        <v>43</v>
      </c>
      <c r="K144" s="39">
        <v>1</v>
      </c>
      <c r="L144" s="110"/>
      <c r="M144" s="108"/>
      <c r="N144" s="110"/>
      <c r="O144" s="111"/>
      <c r="P144" s="111"/>
      <c r="Q144" s="111"/>
      <c r="R144" s="40"/>
      <c r="S144" s="20"/>
      <c r="T144" s="85">
        <f t="shared" si="35"/>
        <v>0</v>
      </c>
      <c r="U144" s="86" t="s">
        <v>8</v>
      </c>
      <c r="X144" s="87">
        <v>0.82</v>
      </c>
      <c r="Y144" s="87" t="e">
        <f>#REF!*#REF!</f>
        <v>#REF!</v>
      </c>
      <c r="Z144" s="87">
        <v>0</v>
      </c>
      <c r="AA144" s="88" t="e">
        <f>#REF!*#REF!</f>
        <v>#REF!</v>
      </c>
      <c r="AR144" s="82" t="s">
        <v>46</v>
      </c>
      <c r="AT144" s="82" t="s">
        <v>39</v>
      </c>
      <c r="AU144" s="82" t="s">
        <v>13</v>
      </c>
      <c r="AY144" s="80" t="s">
        <v>35</v>
      </c>
      <c r="BE144" s="89" t="e">
        <f>IF(#REF!="základní",#REF!,0)</f>
        <v>#REF!</v>
      </c>
      <c r="BF144" s="89" t="e">
        <f>IF(#REF!="snížená",#REF!,0)</f>
        <v>#REF!</v>
      </c>
      <c r="BG144" s="89" t="e">
        <f>IF(#REF!="zákl. přenesená",#REF!,0)</f>
        <v>#REF!</v>
      </c>
      <c r="BH144" s="89" t="e">
        <f>IF(#REF!="sníž. přenesená",#REF!,0)</f>
        <v>#REF!</v>
      </c>
      <c r="BI144" s="89" t="e">
        <f>IF(#REF!="nulová",#REF!,0)</f>
        <v>#REF!</v>
      </c>
      <c r="BJ144" s="82" t="s">
        <v>1</v>
      </c>
      <c r="BK144" s="89" t="e">
        <f>ROUND(#REF!*#REF!,2)</f>
        <v>#REF!</v>
      </c>
      <c r="BL144" s="82" t="s">
        <v>46</v>
      </c>
      <c r="BM144" s="82" t="s">
        <v>52</v>
      </c>
    </row>
    <row r="145" spans="2:65" s="80" customFormat="1" ht="27" customHeight="1" x14ac:dyDescent="0.3">
      <c r="B145" s="20"/>
      <c r="C145" s="35" t="s">
        <v>220</v>
      </c>
      <c r="D145" s="36" t="s">
        <v>39</v>
      </c>
      <c r="E145" s="37"/>
      <c r="F145" s="107" t="s">
        <v>221</v>
      </c>
      <c r="G145" s="108"/>
      <c r="H145" s="108"/>
      <c r="I145" s="108"/>
      <c r="J145" s="38" t="s">
        <v>43</v>
      </c>
      <c r="K145" s="39">
        <v>6</v>
      </c>
      <c r="L145" s="110"/>
      <c r="M145" s="108"/>
      <c r="N145" s="110"/>
      <c r="O145" s="111"/>
      <c r="P145" s="111"/>
      <c r="Q145" s="111"/>
      <c r="R145" s="40"/>
      <c r="S145" s="20"/>
      <c r="T145" s="85">
        <f t="shared" ref="T145:T146" si="36">SUM(N145:S145)</f>
        <v>0</v>
      </c>
      <c r="U145" s="86" t="s">
        <v>8</v>
      </c>
      <c r="X145" s="87">
        <v>0.82</v>
      </c>
      <c r="Y145" s="87" t="e">
        <f>#REF!*#REF!</f>
        <v>#REF!</v>
      </c>
      <c r="Z145" s="87">
        <v>0</v>
      </c>
      <c r="AA145" s="88" t="e">
        <f>#REF!*#REF!</f>
        <v>#REF!</v>
      </c>
      <c r="AR145" s="82" t="s">
        <v>46</v>
      </c>
      <c r="AT145" s="82" t="s">
        <v>39</v>
      </c>
      <c r="AU145" s="82" t="s">
        <v>13</v>
      </c>
      <c r="AY145" s="80" t="s">
        <v>35</v>
      </c>
      <c r="BE145" s="89" t="e">
        <f>IF(#REF!="základní",#REF!,0)</f>
        <v>#REF!</v>
      </c>
      <c r="BF145" s="89" t="e">
        <f>IF(#REF!="snížená",#REF!,0)</f>
        <v>#REF!</v>
      </c>
      <c r="BG145" s="89" t="e">
        <f>IF(#REF!="zákl. přenesená",#REF!,0)</f>
        <v>#REF!</v>
      </c>
      <c r="BH145" s="89" t="e">
        <f>IF(#REF!="sníž. přenesená",#REF!,0)</f>
        <v>#REF!</v>
      </c>
      <c r="BI145" s="89" t="e">
        <f>IF(#REF!="nulová",#REF!,0)</f>
        <v>#REF!</v>
      </c>
      <c r="BJ145" s="82" t="s">
        <v>1</v>
      </c>
      <c r="BK145" s="89" t="e">
        <f>ROUND(#REF!*#REF!,2)</f>
        <v>#REF!</v>
      </c>
      <c r="BL145" s="82" t="s">
        <v>46</v>
      </c>
      <c r="BM145" s="82" t="s">
        <v>52</v>
      </c>
    </row>
    <row r="146" spans="2:65" s="80" customFormat="1" ht="15.75" customHeight="1" x14ac:dyDescent="0.3">
      <c r="B146" s="20"/>
      <c r="C146" s="29" t="s">
        <v>222</v>
      </c>
      <c r="D146" s="30" t="s">
        <v>36</v>
      </c>
      <c r="E146" s="41" t="s">
        <v>224</v>
      </c>
      <c r="F146" s="124" t="s">
        <v>223</v>
      </c>
      <c r="G146" s="111"/>
      <c r="H146" s="111"/>
      <c r="I146" s="111"/>
      <c r="J146" s="32" t="s">
        <v>43</v>
      </c>
      <c r="K146" s="33">
        <v>27</v>
      </c>
      <c r="L146" s="125"/>
      <c r="M146" s="111"/>
      <c r="N146" s="125"/>
      <c r="O146" s="111"/>
      <c r="P146" s="111"/>
      <c r="Q146" s="111"/>
      <c r="R146" s="56"/>
      <c r="S146" s="20"/>
      <c r="T146" s="85">
        <f t="shared" si="36"/>
        <v>0</v>
      </c>
      <c r="U146" s="86" t="s">
        <v>8</v>
      </c>
      <c r="X146" s="87">
        <v>0</v>
      </c>
      <c r="Y146" s="87" t="e">
        <f>#REF!*#REF!</f>
        <v>#REF!</v>
      </c>
      <c r="Z146" s="87">
        <v>0</v>
      </c>
      <c r="AA146" s="88" t="e">
        <f>#REF!*#REF!</f>
        <v>#REF!</v>
      </c>
      <c r="AR146" s="82" t="s">
        <v>38</v>
      </c>
      <c r="AT146" s="82" t="s">
        <v>36</v>
      </c>
      <c r="AU146" s="82" t="s">
        <v>13</v>
      </c>
      <c r="AY146" s="80" t="s">
        <v>35</v>
      </c>
      <c r="BE146" s="89" t="e">
        <f>IF(#REF!="základní",#REF!,0)</f>
        <v>#REF!</v>
      </c>
      <c r="BF146" s="89" t="e">
        <f>IF(#REF!="snížená",#REF!,0)</f>
        <v>#REF!</v>
      </c>
      <c r="BG146" s="89" t="e">
        <f>IF(#REF!="zákl. přenesená",#REF!,0)</f>
        <v>#REF!</v>
      </c>
      <c r="BH146" s="89" t="e">
        <f>IF(#REF!="sníž. přenesená",#REF!,0)</f>
        <v>#REF!</v>
      </c>
      <c r="BI146" s="89" t="e">
        <f>IF(#REF!="nulová",#REF!,0)</f>
        <v>#REF!</v>
      </c>
      <c r="BJ146" s="82" t="s">
        <v>1</v>
      </c>
      <c r="BK146" s="89" t="e">
        <f>ROUND(#REF!*#REF!,2)</f>
        <v>#REF!</v>
      </c>
      <c r="BL146" s="82" t="s">
        <v>38</v>
      </c>
      <c r="BM146" s="82" t="s">
        <v>49</v>
      </c>
    </row>
    <row r="147" spans="2:65" s="80" customFormat="1" ht="27" customHeight="1" x14ac:dyDescent="0.3">
      <c r="B147" s="20"/>
      <c r="C147" s="35" t="s">
        <v>225</v>
      </c>
      <c r="D147" s="36" t="s">
        <v>39</v>
      </c>
      <c r="E147" s="37"/>
      <c r="F147" s="107" t="s">
        <v>229</v>
      </c>
      <c r="G147" s="108"/>
      <c r="H147" s="108"/>
      <c r="I147" s="108"/>
      <c r="J147" s="38" t="s">
        <v>43</v>
      </c>
      <c r="K147" s="39">
        <v>6</v>
      </c>
      <c r="L147" s="110"/>
      <c r="M147" s="108"/>
      <c r="N147" s="110"/>
      <c r="O147" s="111"/>
      <c r="P147" s="111"/>
      <c r="Q147" s="111"/>
      <c r="R147" s="40"/>
      <c r="S147" s="20"/>
      <c r="T147" s="85">
        <f t="shared" ref="T147" si="37">SUM(N147:S147)</f>
        <v>0</v>
      </c>
      <c r="U147" s="86" t="s">
        <v>8</v>
      </c>
      <c r="X147" s="87">
        <v>0.82</v>
      </c>
      <c r="Y147" s="87" t="e">
        <f>#REF!*#REF!</f>
        <v>#REF!</v>
      </c>
      <c r="Z147" s="87">
        <v>0</v>
      </c>
      <c r="AA147" s="88" t="e">
        <f>#REF!*#REF!</f>
        <v>#REF!</v>
      </c>
      <c r="AR147" s="82" t="s">
        <v>46</v>
      </c>
      <c r="AT147" s="82" t="s">
        <v>39</v>
      </c>
      <c r="AU147" s="82" t="s">
        <v>13</v>
      </c>
      <c r="AY147" s="80" t="s">
        <v>35</v>
      </c>
      <c r="BE147" s="89" t="e">
        <f>IF(#REF!="základní",#REF!,0)</f>
        <v>#REF!</v>
      </c>
      <c r="BF147" s="89" t="e">
        <f>IF(#REF!="snížená",#REF!,0)</f>
        <v>#REF!</v>
      </c>
      <c r="BG147" s="89" t="e">
        <f>IF(#REF!="zákl. přenesená",#REF!,0)</f>
        <v>#REF!</v>
      </c>
      <c r="BH147" s="89" t="e">
        <f>IF(#REF!="sníž. přenesená",#REF!,0)</f>
        <v>#REF!</v>
      </c>
      <c r="BI147" s="89" t="e">
        <f>IF(#REF!="nulová",#REF!,0)</f>
        <v>#REF!</v>
      </c>
      <c r="BJ147" s="82" t="s">
        <v>1</v>
      </c>
      <c r="BK147" s="89" t="e">
        <f>ROUND(#REF!*#REF!,2)</f>
        <v>#REF!</v>
      </c>
      <c r="BL147" s="82" t="s">
        <v>46</v>
      </c>
      <c r="BM147" s="82" t="s">
        <v>52</v>
      </c>
    </row>
    <row r="148" spans="2:65" s="80" customFormat="1" ht="27" customHeight="1" x14ac:dyDescent="0.3">
      <c r="B148" s="20"/>
      <c r="C148" s="35" t="s">
        <v>227</v>
      </c>
      <c r="D148" s="36" t="s">
        <v>39</v>
      </c>
      <c r="E148" s="37"/>
      <c r="F148" s="107" t="s">
        <v>449</v>
      </c>
      <c r="G148" s="108"/>
      <c r="H148" s="108"/>
      <c r="I148" s="108"/>
      <c r="J148" s="38" t="s">
        <v>43</v>
      </c>
      <c r="K148" s="39">
        <v>6</v>
      </c>
      <c r="L148" s="110"/>
      <c r="M148" s="108"/>
      <c r="N148" s="110"/>
      <c r="O148" s="111"/>
      <c r="P148" s="111"/>
      <c r="Q148" s="111"/>
      <c r="R148" s="40"/>
      <c r="S148" s="20"/>
      <c r="T148" s="85">
        <f t="shared" ref="T148" si="38">SUM(N148:S148)</f>
        <v>0</v>
      </c>
      <c r="U148" s="86" t="s">
        <v>8</v>
      </c>
      <c r="X148" s="87">
        <v>0.82</v>
      </c>
      <c r="Y148" s="87" t="e">
        <f>#REF!*#REF!</f>
        <v>#REF!</v>
      </c>
      <c r="Z148" s="87">
        <v>0</v>
      </c>
      <c r="AA148" s="88" t="e">
        <f>#REF!*#REF!</f>
        <v>#REF!</v>
      </c>
      <c r="AR148" s="82" t="s">
        <v>46</v>
      </c>
      <c r="AT148" s="82" t="s">
        <v>39</v>
      </c>
      <c r="AU148" s="82" t="s">
        <v>13</v>
      </c>
      <c r="AY148" s="80" t="s">
        <v>35</v>
      </c>
      <c r="BE148" s="89" t="e">
        <f>IF(#REF!="základní",#REF!,0)</f>
        <v>#REF!</v>
      </c>
      <c r="BF148" s="89" t="e">
        <f>IF(#REF!="snížená",#REF!,0)</f>
        <v>#REF!</v>
      </c>
      <c r="BG148" s="89" t="e">
        <f>IF(#REF!="zákl. přenesená",#REF!,0)</f>
        <v>#REF!</v>
      </c>
      <c r="BH148" s="89" t="e">
        <f>IF(#REF!="sníž. přenesená",#REF!,0)</f>
        <v>#REF!</v>
      </c>
      <c r="BI148" s="89" t="e">
        <f>IF(#REF!="nulová",#REF!,0)</f>
        <v>#REF!</v>
      </c>
      <c r="BJ148" s="82" t="s">
        <v>1</v>
      </c>
      <c r="BK148" s="89" t="e">
        <f>ROUND(#REF!*#REF!,2)</f>
        <v>#REF!</v>
      </c>
      <c r="BL148" s="82" t="s">
        <v>46</v>
      </c>
      <c r="BM148" s="82" t="s">
        <v>52</v>
      </c>
    </row>
    <row r="149" spans="2:65" s="80" customFormat="1" ht="27" customHeight="1" x14ac:dyDescent="0.3">
      <c r="B149" s="20"/>
      <c r="C149" s="35" t="s">
        <v>228</v>
      </c>
      <c r="D149" s="36" t="s">
        <v>39</v>
      </c>
      <c r="E149" s="37"/>
      <c r="F149" s="107" t="s">
        <v>450</v>
      </c>
      <c r="G149" s="108"/>
      <c r="H149" s="108"/>
      <c r="I149" s="108"/>
      <c r="J149" s="38" t="s">
        <v>43</v>
      </c>
      <c r="K149" s="39">
        <v>9</v>
      </c>
      <c r="L149" s="110"/>
      <c r="M149" s="108"/>
      <c r="N149" s="110"/>
      <c r="O149" s="111"/>
      <c r="P149" s="111"/>
      <c r="Q149" s="111"/>
      <c r="R149" s="40"/>
      <c r="S149" s="20"/>
      <c r="T149" s="85">
        <f t="shared" ref="T149" si="39">SUM(N149:S149)</f>
        <v>0</v>
      </c>
      <c r="U149" s="86" t="s">
        <v>8</v>
      </c>
      <c r="X149" s="87">
        <v>0.82</v>
      </c>
      <c r="Y149" s="87" t="e">
        <f>#REF!*#REF!</f>
        <v>#REF!</v>
      </c>
      <c r="Z149" s="87">
        <v>0</v>
      </c>
      <c r="AA149" s="88" t="e">
        <f>#REF!*#REF!</f>
        <v>#REF!</v>
      </c>
      <c r="AR149" s="82" t="s">
        <v>46</v>
      </c>
      <c r="AT149" s="82" t="s">
        <v>39</v>
      </c>
      <c r="AU149" s="82" t="s">
        <v>13</v>
      </c>
      <c r="AY149" s="80" t="s">
        <v>35</v>
      </c>
      <c r="BE149" s="89" t="e">
        <f>IF(#REF!="základní",#REF!,0)</f>
        <v>#REF!</v>
      </c>
      <c r="BF149" s="89" t="e">
        <f>IF(#REF!="snížená",#REF!,0)</f>
        <v>#REF!</v>
      </c>
      <c r="BG149" s="89" t="e">
        <f>IF(#REF!="zákl. přenesená",#REF!,0)</f>
        <v>#REF!</v>
      </c>
      <c r="BH149" s="89" t="e">
        <f>IF(#REF!="sníž. přenesená",#REF!,0)</f>
        <v>#REF!</v>
      </c>
      <c r="BI149" s="89" t="e">
        <f>IF(#REF!="nulová",#REF!,0)</f>
        <v>#REF!</v>
      </c>
      <c r="BJ149" s="82" t="s">
        <v>1</v>
      </c>
      <c r="BK149" s="89" t="e">
        <f>ROUND(#REF!*#REF!,2)</f>
        <v>#REF!</v>
      </c>
      <c r="BL149" s="82" t="s">
        <v>46</v>
      </c>
      <c r="BM149" s="82" t="s">
        <v>52</v>
      </c>
    </row>
    <row r="150" spans="2:65" s="80" customFormat="1" ht="27" customHeight="1" x14ac:dyDescent="0.3">
      <c r="B150" s="20"/>
      <c r="C150" s="35" t="s">
        <v>451</v>
      </c>
      <c r="D150" s="36" t="s">
        <v>39</v>
      </c>
      <c r="E150" s="37"/>
      <c r="F150" s="107" t="s">
        <v>226</v>
      </c>
      <c r="G150" s="108"/>
      <c r="H150" s="108"/>
      <c r="I150" s="108"/>
      <c r="J150" s="38" t="s">
        <v>43</v>
      </c>
      <c r="K150" s="39">
        <v>4</v>
      </c>
      <c r="L150" s="110"/>
      <c r="M150" s="108"/>
      <c r="N150" s="110"/>
      <c r="O150" s="111"/>
      <c r="P150" s="111"/>
      <c r="Q150" s="111"/>
      <c r="R150" s="40"/>
      <c r="S150" s="20"/>
      <c r="T150" s="85">
        <f t="shared" ref="T150" si="40">SUM(N150:S150)</f>
        <v>0</v>
      </c>
      <c r="U150" s="86" t="s">
        <v>8</v>
      </c>
      <c r="X150" s="87">
        <v>0.82</v>
      </c>
      <c r="Y150" s="87" t="e">
        <f>#REF!*#REF!</f>
        <v>#REF!</v>
      </c>
      <c r="Z150" s="87">
        <v>0</v>
      </c>
      <c r="AA150" s="88" t="e">
        <f>#REF!*#REF!</f>
        <v>#REF!</v>
      </c>
      <c r="AR150" s="82" t="s">
        <v>46</v>
      </c>
      <c r="AT150" s="82" t="s">
        <v>39</v>
      </c>
      <c r="AU150" s="82" t="s">
        <v>13</v>
      </c>
      <c r="AY150" s="80" t="s">
        <v>35</v>
      </c>
      <c r="BE150" s="89" t="e">
        <f>IF(#REF!="základní",#REF!,0)</f>
        <v>#REF!</v>
      </c>
      <c r="BF150" s="89" t="e">
        <f>IF(#REF!="snížená",#REF!,0)</f>
        <v>#REF!</v>
      </c>
      <c r="BG150" s="89" t="e">
        <f>IF(#REF!="zákl. přenesená",#REF!,0)</f>
        <v>#REF!</v>
      </c>
      <c r="BH150" s="89" t="e">
        <f>IF(#REF!="sníž. přenesená",#REF!,0)</f>
        <v>#REF!</v>
      </c>
      <c r="BI150" s="89" t="e">
        <f>IF(#REF!="nulová",#REF!,0)</f>
        <v>#REF!</v>
      </c>
      <c r="BJ150" s="82" t="s">
        <v>1</v>
      </c>
      <c r="BK150" s="89" t="e">
        <f>ROUND(#REF!*#REF!,2)</f>
        <v>#REF!</v>
      </c>
      <c r="BL150" s="82" t="s">
        <v>46</v>
      </c>
      <c r="BM150" s="82" t="s">
        <v>52</v>
      </c>
    </row>
    <row r="151" spans="2:65" s="80" customFormat="1" ht="27" customHeight="1" x14ac:dyDescent="0.3">
      <c r="B151" s="20"/>
      <c r="C151" s="35" t="s">
        <v>452</v>
      </c>
      <c r="D151" s="36" t="s">
        <v>39</v>
      </c>
      <c r="E151" s="37"/>
      <c r="F151" s="107" t="s">
        <v>454</v>
      </c>
      <c r="G151" s="108"/>
      <c r="H151" s="108"/>
      <c r="I151" s="108"/>
      <c r="J151" s="38" t="s">
        <v>43</v>
      </c>
      <c r="K151" s="39">
        <v>2</v>
      </c>
      <c r="L151" s="110"/>
      <c r="M151" s="108"/>
      <c r="N151" s="110"/>
      <c r="O151" s="111"/>
      <c r="P151" s="111"/>
      <c r="Q151" s="111"/>
      <c r="R151" s="40"/>
      <c r="S151" s="20"/>
      <c r="T151" s="85">
        <f t="shared" ref="T151" si="41">SUM(N151:S151)</f>
        <v>0</v>
      </c>
      <c r="U151" s="86" t="s">
        <v>8</v>
      </c>
      <c r="X151" s="87">
        <v>0.82</v>
      </c>
      <c r="Y151" s="87" t="e">
        <f>#REF!*#REF!</f>
        <v>#REF!</v>
      </c>
      <c r="Z151" s="87">
        <v>0</v>
      </c>
      <c r="AA151" s="88" t="e">
        <f>#REF!*#REF!</f>
        <v>#REF!</v>
      </c>
      <c r="AR151" s="82" t="s">
        <v>46</v>
      </c>
      <c r="AT151" s="82" t="s">
        <v>39</v>
      </c>
      <c r="AU151" s="82" t="s">
        <v>13</v>
      </c>
      <c r="AY151" s="80" t="s">
        <v>35</v>
      </c>
      <c r="BE151" s="89" t="e">
        <f>IF(#REF!="základní",#REF!,0)</f>
        <v>#REF!</v>
      </c>
      <c r="BF151" s="89" t="e">
        <f>IF(#REF!="snížená",#REF!,0)</f>
        <v>#REF!</v>
      </c>
      <c r="BG151" s="89" t="e">
        <f>IF(#REF!="zákl. přenesená",#REF!,0)</f>
        <v>#REF!</v>
      </c>
      <c r="BH151" s="89" t="e">
        <f>IF(#REF!="sníž. přenesená",#REF!,0)</f>
        <v>#REF!</v>
      </c>
      <c r="BI151" s="89" t="e">
        <f>IF(#REF!="nulová",#REF!,0)</f>
        <v>#REF!</v>
      </c>
      <c r="BJ151" s="82" t="s">
        <v>1</v>
      </c>
      <c r="BK151" s="89" t="e">
        <f>ROUND(#REF!*#REF!,2)</f>
        <v>#REF!</v>
      </c>
      <c r="BL151" s="82" t="s">
        <v>46</v>
      </c>
      <c r="BM151" s="82" t="s">
        <v>52</v>
      </c>
    </row>
    <row r="152" spans="2:65" s="80" customFormat="1" ht="15.75" customHeight="1" x14ac:dyDescent="0.3">
      <c r="B152" s="20"/>
      <c r="C152" s="29" t="s">
        <v>231</v>
      </c>
      <c r="D152" s="30" t="s">
        <v>36</v>
      </c>
      <c r="E152" s="31" t="s">
        <v>103</v>
      </c>
      <c r="F152" s="131" t="s">
        <v>102</v>
      </c>
      <c r="G152" s="111"/>
      <c r="H152" s="111"/>
      <c r="I152" s="111"/>
      <c r="J152" s="32" t="s">
        <v>43</v>
      </c>
      <c r="K152" s="33">
        <v>11</v>
      </c>
      <c r="L152" s="125"/>
      <c r="M152" s="111"/>
      <c r="N152" s="125"/>
      <c r="O152" s="111"/>
      <c r="P152" s="111"/>
      <c r="Q152" s="111"/>
      <c r="R152" s="56"/>
      <c r="S152" s="20"/>
      <c r="T152" s="85">
        <f t="shared" si="31"/>
        <v>0</v>
      </c>
      <c r="U152" s="86" t="s">
        <v>8</v>
      </c>
      <c r="X152" s="87">
        <v>0</v>
      </c>
      <c r="Y152" s="87" t="e">
        <f>#REF!*#REF!</f>
        <v>#REF!</v>
      </c>
      <c r="Z152" s="87">
        <v>0</v>
      </c>
      <c r="AA152" s="88" t="e">
        <f>#REF!*#REF!</f>
        <v>#REF!</v>
      </c>
      <c r="AR152" s="82" t="s">
        <v>38</v>
      </c>
      <c r="AT152" s="82" t="s">
        <v>36</v>
      </c>
      <c r="AU152" s="82" t="s">
        <v>13</v>
      </c>
      <c r="AY152" s="80" t="s">
        <v>35</v>
      </c>
      <c r="BE152" s="89" t="e">
        <f>IF(#REF!="základní",#REF!,0)</f>
        <v>#REF!</v>
      </c>
      <c r="BF152" s="89" t="e">
        <f>IF(#REF!="snížená",#REF!,0)</f>
        <v>#REF!</v>
      </c>
      <c r="BG152" s="89" t="e">
        <f>IF(#REF!="zákl. přenesená",#REF!,0)</f>
        <v>#REF!</v>
      </c>
      <c r="BH152" s="89" t="e">
        <f>IF(#REF!="sníž. přenesená",#REF!,0)</f>
        <v>#REF!</v>
      </c>
      <c r="BI152" s="89" t="e">
        <f>IF(#REF!="nulová",#REF!,0)</f>
        <v>#REF!</v>
      </c>
      <c r="BJ152" s="82" t="s">
        <v>1</v>
      </c>
      <c r="BK152" s="89" t="e">
        <f>ROUND(#REF!*#REF!,2)</f>
        <v>#REF!</v>
      </c>
      <c r="BL152" s="82" t="s">
        <v>38</v>
      </c>
      <c r="BM152" s="82" t="s">
        <v>49</v>
      </c>
    </row>
    <row r="153" spans="2:65" s="80" customFormat="1" ht="27" customHeight="1" x14ac:dyDescent="0.3">
      <c r="B153" s="20"/>
      <c r="C153" s="35" t="s">
        <v>232</v>
      </c>
      <c r="D153" s="36" t="s">
        <v>39</v>
      </c>
      <c r="E153" s="37"/>
      <c r="F153" s="107" t="s">
        <v>104</v>
      </c>
      <c r="G153" s="108"/>
      <c r="H153" s="108"/>
      <c r="I153" s="108"/>
      <c r="J153" s="38" t="s">
        <v>43</v>
      </c>
      <c r="K153" s="39">
        <v>6</v>
      </c>
      <c r="L153" s="110"/>
      <c r="M153" s="108"/>
      <c r="N153" s="110"/>
      <c r="O153" s="111"/>
      <c r="P153" s="111"/>
      <c r="Q153" s="111"/>
      <c r="R153" s="40"/>
      <c r="S153" s="20"/>
      <c r="T153" s="85">
        <f t="shared" ref="T153" si="42">SUM(N153:S153)</f>
        <v>0</v>
      </c>
      <c r="U153" s="86" t="s">
        <v>8</v>
      </c>
      <c r="X153" s="87">
        <v>0.82</v>
      </c>
      <c r="Y153" s="87" t="e">
        <f>#REF!*#REF!</f>
        <v>#REF!</v>
      </c>
      <c r="Z153" s="87">
        <v>0</v>
      </c>
      <c r="AA153" s="88" t="e">
        <f>#REF!*#REF!</f>
        <v>#REF!</v>
      </c>
      <c r="AR153" s="82" t="s">
        <v>46</v>
      </c>
      <c r="AT153" s="82" t="s">
        <v>39</v>
      </c>
      <c r="AU153" s="82" t="s">
        <v>13</v>
      </c>
      <c r="AY153" s="80" t="s">
        <v>35</v>
      </c>
      <c r="BE153" s="89" t="e">
        <f>IF(#REF!="základní",#REF!,0)</f>
        <v>#REF!</v>
      </c>
      <c r="BF153" s="89" t="e">
        <f>IF(#REF!="snížená",#REF!,0)</f>
        <v>#REF!</v>
      </c>
      <c r="BG153" s="89" t="e">
        <f>IF(#REF!="zákl. přenesená",#REF!,0)</f>
        <v>#REF!</v>
      </c>
      <c r="BH153" s="89" t="e">
        <f>IF(#REF!="sníž. přenesená",#REF!,0)</f>
        <v>#REF!</v>
      </c>
      <c r="BI153" s="89" t="e">
        <f>IF(#REF!="nulová",#REF!,0)</f>
        <v>#REF!</v>
      </c>
      <c r="BJ153" s="82" t="s">
        <v>1</v>
      </c>
      <c r="BK153" s="89" t="e">
        <f>ROUND(#REF!*#REF!,2)</f>
        <v>#REF!</v>
      </c>
      <c r="BL153" s="82" t="s">
        <v>46</v>
      </c>
      <c r="BM153" s="82" t="s">
        <v>52</v>
      </c>
    </row>
    <row r="154" spans="2:65" s="80" customFormat="1" ht="27" customHeight="1" x14ac:dyDescent="0.3">
      <c r="B154" s="20"/>
      <c r="C154" s="35" t="s">
        <v>233</v>
      </c>
      <c r="D154" s="36" t="s">
        <v>39</v>
      </c>
      <c r="E154" s="37"/>
      <c r="F154" s="107" t="s">
        <v>105</v>
      </c>
      <c r="G154" s="108"/>
      <c r="H154" s="108"/>
      <c r="I154" s="108"/>
      <c r="J154" s="38" t="s">
        <v>43</v>
      </c>
      <c r="K154" s="39">
        <v>4</v>
      </c>
      <c r="L154" s="110"/>
      <c r="M154" s="108"/>
      <c r="N154" s="110"/>
      <c r="O154" s="111"/>
      <c r="P154" s="111"/>
      <c r="Q154" s="111"/>
      <c r="R154" s="40"/>
      <c r="S154" s="20"/>
      <c r="T154" s="85">
        <f>SUM(N154:S154)</f>
        <v>0</v>
      </c>
      <c r="U154" s="86" t="s">
        <v>8</v>
      </c>
      <c r="X154" s="87">
        <v>0.82</v>
      </c>
      <c r="Y154" s="87" t="e">
        <f>#REF!*#REF!</f>
        <v>#REF!</v>
      </c>
      <c r="Z154" s="87">
        <v>0</v>
      </c>
      <c r="AA154" s="88" t="e">
        <f>#REF!*#REF!</f>
        <v>#REF!</v>
      </c>
      <c r="AR154" s="82" t="s">
        <v>46</v>
      </c>
      <c r="AT154" s="82" t="s">
        <v>39</v>
      </c>
      <c r="AU154" s="82" t="s">
        <v>13</v>
      </c>
      <c r="AY154" s="80" t="s">
        <v>35</v>
      </c>
      <c r="BE154" s="89" t="e">
        <f>IF(#REF!="základní",#REF!,0)</f>
        <v>#REF!</v>
      </c>
      <c r="BF154" s="89" t="e">
        <f>IF(#REF!="snížená",#REF!,0)</f>
        <v>#REF!</v>
      </c>
      <c r="BG154" s="89" t="e">
        <f>IF(#REF!="zákl. přenesená",#REF!,0)</f>
        <v>#REF!</v>
      </c>
      <c r="BH154" s="89" t="e">
        <f>IF(#REF!="sníž. přenesená",#REF!,0)</f>
        <v>#REF!</v>
      </c>
      <c r="BI154" s="89" t="e">
        <f>IF(#REF!="nulová",#REF!,0)</f>
        <v>#REF!</v>
      </c>
      <c r="BJ154" s="82" t="s">
        <v>1</v>
      </c>
      <c r="BK154" s="89" t="e">
        <f>ROUND(#REF!*#REF!,2)</f>
        <v>#REF!</v>
      </c>
      <c r="BL154" s="82" t="s">
        <v>46</v>
      </c>
      <c r="BM154" s="82" t="s">
        <v>52</v>
      </c>
    </row>
    <row r="155" spans="2:65" s="80" customFormat="1" ht="27" customHeight="1" x14ac:dyDescent="0.3">
      <c r="B155" s="20"/>
      <c r="C155" s="35" t="s">
        <v>234</v>
      </c>
      <c r="D155" s="36" t="s">
        <v>39</v>
      </c>
      <c r="E155" s="37"/>
      <c r="F155" s="107" t="s">
        <v>230</v>
      </c>
      <c r="G155" s="108"/>
      <c r="H155" s="108"/>
      <c r="I155" s="108"/>
      <c r="J155" s="38" t="s">
        <v>43</v>
      </c>
      <c r="K155" s="39">
        <v>1</v>
      </c>
      <c r="L155" s="110"/>
      <c r="M155" s="108"/>
      <c r="N155" s="110"/>
      <c r="O155" s="111"/>
      <c r="P155" s="111"/>
      <c r="Q155" s="111"/>
      <c r="R155" s="40"/>
      <c r="S155" s="20"/>
      <c r="T155" s="85">
        <f>SUM(N155:S155)</f>
        <v>0</v>
      </c>
      <c r="U155" s="86" t="s">
        <v>8</v>
      </c>
      <c r="X155" s="87">
        <v>0.82</v>
      </c>
      <c r="Y155" s="87" t="e">
        <f>#REF!*#REF!</f>
        <v>#REF!</v>
      </c>
      <c r="Z155" s="87">
        <v>0</v>
      </c>
      <c r="AA155" s="88" t="e">
        <f>#REF!*#REF!</f>
        <v>#REF!</v>
      </c>
      <c r="AR155" s="82" t="s">
        <v>46</v>
      </c>
      <c r="AT155" s="82" t="s">
        <v>39</v>
      </c>
      <c r="AU155" s="82" t="s">
        <v>13</v>
      </c>
      <c r="AY155" s="80" t="s">
        <v>35</v>
      </c>
      <c r="BE155" s="89" t="e">
        <f>IF(#REF!="základní",#REF!,0)</f>
        <v>#REF!</v>
      </c>
      <c r="BF155" s="89" t="e">
        <f>IF(#REF!="snížená",#REF!,0)</f>
        <v>#REF!</v>
      </c>
      <c r="BG155" s="89" t="e">
        <f>IF(#REF!="zákl. přenesená",#REF!,0)</f>
        <v>#REF!</v>
      </c>
      <c r="BH155" s="89" t="e">
        <f>IF(#REF!="sníž. přenesená",#REF!,0)</f>
        <v>#REF!</v>
      </c>
      <c r="BI155" s="89" t="e">
        <f>IF(#REF!="nulová",#REF!,0)</f>
        <v>#REF!</v>
      </c>
      <c r="BJ155" s="82" t="s">
        <v>1</v>
      </c>
      <c r="BK155" s="89" t="e">
        <f>ROUND(#REF!*#REF!,2)</f>
        <v>#REF!</v>
      </c>
      <c r="BL155" s="82" t="s">
        <v>46</v>
      </c>
      <c r="BM155" s="82" t="s">
        <v>52</v>
      </c>
    </row>
    <row r="156" spans="2:65" s="80" customFormat="1" ht="15.75" customHeight="1" x14ac:dyDescent="0.3">
      <c r="B156" s="20"/>
      <c r="C156" s="29" t="s">
        <v>237</v>
      </c>
      <c r="D156" s="30" t="s">
        <v>36</v>
      </c>
      <c r="E156" s="41" t="s">
        <v>236</v>
      </c>
      <c r="F156" s="124" t="s">
        <v>235</v>
      </c>
      <c r="G156" s="111"/>
      <c r="H156" s="111"/>
      <c r="I156" s="111"/>
      <c r="J156" s="32" t="s">
        <v>43</v>
      </c>
      <c r="K156" s="33">
        <v>7</v>
      </c>
      <c r="L156" s="125"/>
      <c r="M156" s="111"/>
      <c r="N156" s="125"/>
      <c r="O156" s="111"/>
      <c r="P156" s="111"/>
      <c r="Q156" s="111"/>
      <c r="R156" s="56"/>
      <c r="S156" s="20"/>
      <c r="T156" s="85">
        <f t="shared" ref="T156" si="43">SUM(N156:S156)</f>
        <v>0</v>
      </c>
      <c r="U156" s="86" t="s">
        <v>8</v>
      </c>
      <c r="X156" s="87">
        <v>0</v>
      </c>
      <c r="Y156" s="87" t="e">
        <f>#REF!*#REF!</f>
        <v>#REF!</v>
      </c>
      <c r="Z156" s="87">
        <v>0</v>
      </c>
      <c r="AA156" s="88" t="e">
        <f>#REF!*#REF!</f>
        <v>#REF!</v>
      </c>
      <c r="AR156" s="82" t="s">
        <v>38</v>
      </c>
      <c r="AT156" s="82" t="s">
        <v>36</v>
      </c>
      <c r="AU156" s="82" t="s">
        <v>13</v>
      </c>
      <c r="AY156" s="80" t="s">
        <v>35</v>
      </c>
      <c r="BE156" s="89" t="e">
        <f>IF(#REF!="základní",#REF!,0)</f>
        <v>#REF!</v>
      </c>
      <c r="BF156" s="89" t="e">
        <f>IF(#REF!="snížená",#REF!,0)</f>
        <v>#REF!</v>
      </c>
      <c r="BG156" s="89" t="e">
        <f>IF(#REF!="zákl. přenesená",#REF!,0)</f>
        <v>#REF!</v>
      </c>
      <c r="BH156" s="89" t="e">
        <f>IF(#REF!="sníž. přenesená",#REF!,0)</f>
        <v>#REF!</v>
      </c>
      <c r="BI156" s="89" t="e">
        <f>IF(#REF!="nulová",#REF!,0)</f>
        <v>#REF!</v>
      </c>
      <c r="BJ156" s="82" t="s">
        <v>1</v>
      </c>
      <c r="BK156" s="89" t="e">
        <f>ROUND(#REF!*#REF!,2)</f>
        <v>#REF!</v>
      </c>
      <c r="BL156" s="82" t="s">
        <v>38</v>
      </c>
      <c r="BM156" s="82" t="s">
        <v>49</v>
      </c>
    </row>
    <row r="157" spans="2:65" s="80" customFormat="1" ht="27" customHeight="1" x14ac:dyDescent="0.3">
      <c r="B157" s="20"/>
      <c r="C157" s="35" t="s">
        <v>239</v>
      </c>
      <c r="D157" s="36" t="s">
        <v>39</v>
      </c>
      <c r="E157" s="37"/>
      <c r="F157" s="107" t="s">
        <v>462</v>
      </c>
      <c r="G157" s="108"/>
      <c r="H157" s="108"/>
      <c r="I157" s="108"/>
      <c r="J157" s="38" t="s">
        <v>43</v>
      </c>
      <c r="K157" s="39">
        <v>4</v>
      </c>
      <c r="L157" s="110"/>
      <c r="M157" s="108"/>
      <c r="N157" s="110"/>
      <c r="O157" s="111"/>
      <c r="P157" s="111"/>
      <c r="Q157" s="111"/>
      <c r="R157" s="40"/>
      <c r="S157" s="20"/>
      <c r="T157" s="85">
        <f>SUM(N157:S157)</f>
        <v>0</v>
      </c>
      <c r="U157" s="86" t="s">
        <v>8</v>
      </c>
      <c r="X157" s="87">
        <v>0.82</v>
      </c>
      <c r="Y157" s="87" t="e">
        <f>#REF!*#REF!</f>
        <v>#REF!</v>
      </c>
      <c r="Z157" s="87">
        <v>0</v>
      </c>
      <c r="AA157" s="88" t="e">
        <f>#REF!*#REF!</f>
        <v>#REF!</v>
      </c>
      <c r="AR157" s="82" t="s">
        <v>46</v>
      </c>
      <c r="AT157" s="82" t="s">
        <v>39</v>
      </c>
      <c r="AU157" s="82" t="s">
        <v>13</v>
      </c>
      <c r="AY157" s="80" t="s">
        <v>35</v>
      </c>
      <c r="BE157" s="89" t="e">
        <f>IF(#REF!="základní",#REF!,0)</f>
        <v>#REF!</v>
      </c>
      <c r="BF157" s="89" t="e">
        <f>IF(#REF!="snížená",#REF!,0)</f>
        <v>#REF!</v>
      </c>
      <c r="BG157" s="89" t="e">
        <f>IF(#REF!="zákl. přenesená",#REF!,0)</f>
        <v>#REF!</v>
      </c>
      <c r="BH157" s="89" t="e">
        <f>IF(#REF!="sníž. přenesená",#REF!,0)</f>
        <v>#REF!</v>
      </c>
      <c r="BI157" s="89" t="e">
        <f>IF(#REF!="nulová",#REF!,0)</f>
        <v>#REF!</v>
      </c>
      <c r="BJ157" s="82" t="s">
        <v>1</v>
      </c>
      <c r="BK157" s="89" t="e">
        <f>ROUND(#REF!*#REF!,2)</f>
        <v>#REF!</v>
      </c>
      <c r="BL157" s="82" t="s">
        <v>46</v>
      </c>
      <c r="BM157" s="82" t="s">
        <v>52</v>
      </c>
    </row>
    <row r="158" spans="2:65" s="80" customFormat="1" ht="27" customHeight="1" x14ac:dyDescent="0.3">
      <c r="B158" s="20"/>
      <c r="C158" s="35" t="s">
        <v>240</v>
      </c>
      <c r="D158" s="36" t="s">
        <v>39</v>
      </c>
      <c r="E158" s="37"/>
      <c r="F158" s="107" t="s">
        <v>461</v>
      </c>
      <c r="G158" s="108"/>
      <c r="H158" s="108"/>
      <c r="I158" s="108"/>
      <c r="J158" s="38" t="s">
        <v>43</v>
      </c>
      <c r="K158" s="39">
        <v>1</v>
      </c>
      <c r="L158" s="110"/>
      <c r="M158" s="108"/>
      <c r="N158" s="110"/>
      <c r="O158" s="111"/>
      <c r="P158" s="111"/>
      <c r="Q158" s="111"/>
      <c r="R158" s="40"/>
      <c r="S158" s="20"/>
      <c r="T158" s="85">
        <f t="shared" ref="T158" si="44">SUM(N158:S158)</f>
        <v>0</v>
      </c>
      <c r="U158" s="86" t="s">
        <v>8</v>
      </c>
      <c r="X158" s="87">
        <v>0.82</v>
      </c>
      <c r="Y158" s="87" t="e">
        <f>#REF!*#REF!</f>
        <v>#REF!</v>
      </c>
      <c r="Z158" s="87">
        <v>0</v>
      </c>
      <c r="AA158" s="88" t="e">
        <f>#REF!*#REF!</f>
        <v>#REF!</v>
      </c>
      <c r="AR158" s="82" t="s">
        <v>46</v>
      </c>
      <c r="AT158" s="82" t="s">
        <v>39</v>
      </c>
      <c r="AU158" s="82" t="s">
        <v>13</v>
      </c>
      <c r="AY158" s="80" t="s">
        <v>35</v>
      </c>
      <c r="BE158" s="89" t="e">
        <f>IF(#REF!="základní",#REF!,0)</f>
        <v>#REF!</v>
      </c>
      <c r="BF158" s="89" t="e">
        <f>IF(#REF!="snížená",#REF!,0)</f>
        <v>#REF!</v>
      </c>
      <c r="BG158" s="89" t="e">
        <f>IF(#REF!="zákl. přenesená",#REF!,0)</f>
        <v>#REF!</v>
      </c>
      <c r="BH158" s="89" t="e">
        <f>IF(#REF!="sníž. přenesená",#REF!,0)</f>
        <v>#REF!</v>
      </c>
      <c r="BI158" s="89" t="e">
        <f>IF(#REF!="nulová",#REF!,0)</f>
        <v>#REF!</v>
      </c>
      <c r="BJ158" s="82" t="s">
        <v>1</v>
      </c>
      <c r="BK158" s="89" t="e">
        <f>ROUND(#REF!*#REF!,2)</f>
        <v>#REF!</v>
      </c>
      <c r="BL158" s="82" t="s">
        <v>46</v>
      </c>
      <c r="BM158" s="82" t="s">
        <v>52</v>
      </c>
    </row>
    <row r="159" spans="2:65" s="80" customFormat="1" ht="27" customHeight="1" x14ac:dyDescent="0.3">
      <c r="B159" s="20"/>
      <c r="C159" s="35" t="s">
        <v>241</v>
      </c>
      <c r="D159" s="36" t="s">
        <v>39</v>
      </c>
      <c r="E159" s="37"/>
      <c r="F159" s="107" t="s">
        <v>460</v>
      </c>
      <c r="G159" s="108"/>
      <c r="H159" s="108"/>
      <c r="I159" s="108"/>
      <c r="J159" s="38" t="s">
        <v>43</v>
      </c>
      <c r="K159" s="39">
        <v>1</v>
      </c>
      <c r="L159" s="110"/>
      <c r="M159" s="108"/>
      <c r="N159" s="110"/>
      <c r="O159" s="111"/>
      <c r="P159" s="111"/>
      <c r="Q159" s="111"/>
      <c r="R159" s="40"/>
      <c r="S159" s="20"/>
      <c r="T159" s="85">
        <f>SUM(N159:S159)</f>
        <v>0</v>
      </c>
      <c r="U159" s="86" t="s">
        <v>8</v>
      </c>
      <c r="X159" s="87">
        <v>0.82</v>
      </c>
      <c r="Y159" s="87" t="e">
        <f>#REF!*#REF!</f>
        <v>#REF!</v>
      </c>
      <c r="Z159" s="87">
        <v>0</v>
      </c>
      <c r="AA159" s="88" t="e">
        <f>#REF!*#REF!</f>
        <v>#REF!</v>
      </c>
      <c r="AR159" s="82" t="s">
        <v>46</v>
      </c>
      <c r="AT159" s="82" t="s">
        <v>39</v>
      </c>
      <c r="AU159" s="82" t="s">
        <v>13</v>
      </c>
      <c r="AY159" s="80" t="s">
        <v>35</v>
      </c>
      <c r="BE159" s="89" t="e">
        <f>IF(#REF!="základní",#REF!,0)</f>
        <v>#REF!</v>
      </c>
      <c r="BF159" s="89" t="e">
        <f>IF(#REF!="snížená",#REF!,0)</f>
        <v>#REF!</v>
      </c>
      <c r="BG159" s="89" t="e">
        <f>IF(#REF!="zákl. přenesená",#REF!,0)</f>
        <v>#REF!</v>
      </c>
      <c r="BH159" s="89" t="e">
        <f>IF(#REF!="sníž. přenesená",#REF!,0)</f>
        <v>#REF!</v>
      </c>
      <c r="BI159" s="89" t="e">
        <f>IF(#REF!="nulová",#REF!,0)</f>
        <v>#REF!</v>
      </c>
      <c r="BJ159" s="82" t="s">
        <v>1</v>
      </c>
      <c r="BK159" s="89" t="e">
        <f>ROUND(#REF!*#REF!,2)</f>
        <v>#REF!</v>
      </c>
      <c r="BL159" s="82" t="s">
        <v>46</v>
      </c>
      <c r="BM159" s="82" t="s">
        <v>52</v>
      </c>
    </row>
    <row r="160" spans="2:65" s="80" customFormat="1" ht="27" customHeight="1" x14ac:dyDescent="0.3">
      <c r="B160" s="20"/>
      <c r="C160" s="35" t="s">
        <v>242</v>
      </c>
      <c r="D160" s="36" t="s">
        <v>39</v>
      </c>
      <c r="E160" s="37"/>
      <c r="F160" s="107" t="s">
        <v>238</v>
      </c>
      <c r="G160" s="108"/>
      <c r="H160" s="108"/>
      <c r="I160" s="108"/>
      <c r="J160" s="38" t="s">
        <v>43</v>
      </c>
      <c r="K160" s="39">
        <v>1</v>
      </c>
      <c r="L160" s="110"/>
      <c r="M160" s="108"/>
      <c r="N160" s="110"/>
      <c r="O160" s="111"/>
      <c r="P160" s="111"/>
      <c r="Q160" s="111"/>
      <c r="R160" s="40"/>
      <c r="S160" s="20"/>
      <c r="T160" s="85">
        <f>SUM(N160:S160)</f>
        <v>0</v>
      </c>
      <c r="U160" s="86" t="s">
        <v>8</v>
      </c>
      <c r="X160" s="87">
        <v>0.82</v>
      </c>
      <c r="Y160" s="87" t="e">
        <f>#REF!*#REF!</f>
        <v>#REF!</v>
      </c>
      <c r="Z160" s="87">
        <v>0</v>
      </c>
      <c r="AA160" s="88" t="e">
        <f>#REF!*#REF!</f>
        <v>#REF!</v>
      </c>
      <c r="AR160" s="82" t="s">
        <v>46</v>
      </c>
      <c r="AT160" s="82" t="s">
        <v>39</v>
      </c>
      <c r="AU160" s="82" t="s">
        <v>13</v>
      </c>
      <c r="AY160" s="80" t="s">
        <v>35</v>
      </c>
      <c r="BE160" s="89" t="e">
        <f>IF(#REF!="základní",#REF!,0)</f>
        <v>#REF!</v>
      </c>
      <c r="BF160" s="89" t="e">
        <f>IF(#REF!="snížená",#REF!,0)</f>
        <v>#REF!</v>
      </c>
      <c r="BG160" s="89" t="e">
        <f>IF(#REF!="zákl. přenesená",#REF!,0)</f>
        <v>#REF!</v>
      </c>
      <c r="BH160" s="89" t="e">
        <f>IF(#REF!="sníž. přenesená",#REF!,0)</f>
        <v>#REF!</v>
      </c>
      <c r="BI160" s="89" t="e">
        <f>IF(#REF!="nulová",#REF!,0)</f>
        <v>#REF!</v>
      </c>
      <c r="BJ160" s="82" t="s">
        <v>1</v>
      </c>
      <c r="BK160" s="89" t="e">
        <f>ROUND(#REF!*#REF!,2)</f>
        <v>#REF!</v>
      </c>
      <c r="BL160" s="82" t="s">
        <v>46</v>
      </c>
      <c r="BM160" s="82" t="s">
        <v>52</v>
      </c>
    </row>
    <row r="161" spans="2:65" s="80" customFormat="1" ht="15.75" customHeight="1" x14ac:dyDescent="0.3">
      <c r="B161" s="20"/>
      <c r="C161" s="29" t="s">
        <v>243</v>
      </c>
      <c r="D161" s="30" t="s">
        <v>36</v>
      </c>
      <c r="E161" s="31" t="s">
        <v>107</v>
      </c>
      <c r="F161" s="128" t="s">
        <v>106</v>
      </c>
      <c r="G161" s="113"/>
      <c r="H161" s="113"/>
      <c r="I161" s="114"/>
      <c r="J161" s="32" t="s">
        <v>43</v>
      </c>
      <c r="K161" s="33">
        <v>14</v>
      </c>
      <c r="L161" s="115"/>
      <c r="M161" s="116"/>
      <c r="N161" s="115"/>
      <c r="O161" s="117"/>
      <c r="P161" s="117"/>
      <c r="Q161" s="116"/>
      <c r="R161" s="56"/>
      <c r="S161" s="20"/>
      <c r="T161" s="85">
        <f t="shared" si="31"/>
        <v>0</v>
      </c>
      <c r="U161" s="86" t="s">
        <v>8</v>
      </c>
      <c r="X161" s="87">
        <v>0</v>
      </c>
      <c r="Y161" s="87" t="e">
        <f>#REF!*#REF!</f>
        <v>#REF!</v>
      </c>
      <c r="Z161" s="87">
        <v>0</v>
      </c>
      <c r="AA161" s="88" t="e">
        <f>#REF!*#REF!</f>
        <v>#REF!</v>
      </c>
      <c r="AR161" s="82" t="s">
        <v>38</v>
      </c>
      <c r="AT161" s="82" t="s">
        <v>36</v>
      </c>
      <c r="AU161" s="82" t="s">
        <v>13</v>
      </c>
      <c r="AY161" s="80" t="s">
        <v>35</v>
      </c>
      <c r="BE161" s="89" t="e">
        <f>IF(#REF!="základní",#REF!,0)</f>
        <v>#REF!</v>
      </c>
      <c r="BF161" s="89" t="e">
        <f>IF(#REF!="snížená",#REF!,0)</f>
        <v>#REF!</v>
      </c>
      <c r="BG161" s="89" t="e">
        <f>IF(#REF!="zákl. přenesená",#REF!,0)</f>
        <v>#REF!</v>
      </c>
      <c r="BH161" s="89" t="e">
        <f>IF(#REF!="sníž. přenesená",#REF!,0)</f>
        <v>#REF!</v>
      </c>
      <c r="BI161" s="89" t="e">
        <f>IF(#REF!="nulová",#REF!,0)</f>
        <v>#REF!</v>
      </c>
      <c r="BJ161" s="82" t="s">
        <v>1</v>
      </c>
      <c r="BK161" s="89" t="e">
        <f>ROUND(#REF!*#REF!,2)</f>
        <v>#REF!</v>
      </c>
      <c r="BL161" s="82" t="s">
        <v>38</v>
      </c>
      <c r="BM161" s="82" t="s">
        <v>49</v>
      </c>
    </row>
    <row r="162" spans="2:65" s="80" customFormat="1" ht="27" customHeight="1" x14ac:dyDescent="0.3">
      <c r="B162" s="20"/>
      <c r="C162" s="35" t="s">
        <v>246</v>
      </c>
      <c r="D162" s="36" t="s">
        <v>39</v>
      </c>
      <c r="E162" s="37"/>
      <c r="F162" s="107" t="s">
        <v>108</v>
      </c>
      <c r="G162" s="108"/>
      <c r="H162" s="108"/>
      <c r="I162" s="108"/>
      <c r="J162" s="38" t="s">
        <v>43</v>
      </c>
      <c r="K162" s="39">
        <v>3</v>
      </c>
      <c r="L162" s="110"/>
      <c r="M162" s="108"/>
      <c r="N162" s="110"/>
      <c r="O162" s="111"/>
      <c r="P162" s="111"/>
      <c r="Q162" s="111"/>
      <c r="R162" s="40"/>
      <c r="S162" s="20"/>
      <c r="T162" s="85">
        <f t="shared" ref="T162" si="45">SUM(N162:S162)</f>
        <v>0</v>
      </c>
      <c r="U162" s="86" t="s">
        <v>8</v>
      </c>
      <c r="X162" s="87">
        <v>0.82</v>
      </c>
      <c r="Y162" s="87" t="e">
        <f>#REF!*#REF!</f>
        <v>#REF!</v>
      </c>
      <c r="Z162" s="87">
        <v>0</v>
      </c>
      <c r="AA162" s="88" t="e">
        <f>#REF!*#REF!</f>
        <v>#REF!</v>
      </c>
      <c r="AR162" s="82" t="s">
        <v>46</v>
      </c>
      <c r="AT162" s="82" t="s">
        <v>39</v>
      </c>
      <c r="AU162" s="82" t="s">
        <v>13</v>
      </c>
      <c r="AY162" s="80" t="s">
        <v>35</v>
      </c>
      <c r="BE162" s="89" t="e">
        <f>IF(#REF!="základní",#REF!,0)</f>
        <v>#REF!</v>
      </c>
      <c r="BF162" s="89" t="e">
        <f>IF(#REF!="snížená",#REF!,0)</f>
        <v>#REF!</v>
      </c>
      <c r="BG162" s="89" t="e">
        <f>IF(#REF!="zákl. přenesená",#REF!,0)</f>
        <v>#REF!</v>
      </c>
      <c r="BH162" s="89" t="e">
        <f>IF(#REF!="sníž. přenesená",#REF!,0)</f>
        <v>#REF!</v>
      </c>
      <c r="BI162" s="89" t="e">
        <f>IF(#REF!="nulová",#REF!,0)</f>
        <v>#REF!</v>
      </c>
      <c r="BJ162" s="82" t="s">
        <v>1</v>
      </c>
      <c r="BK162" s="89" t="e">
        <f>ROUND(#REF!*#REF!,2)</f>
        <v>#REF!</v>
      </c>
      <c r="BL162" s="82" t="s">
        <v>46</v>
      </c>
      <c r="BM162" s="82" t="s">
        <v>52</v>
      </c>
    </row>
    <row r="163" spans="2:65" s="80" customFormat="1" ht="27" customHeight="1" x14ac:dyDescent="0.3">
      <c r="B163" s="20"/>
      <c r="C163" s="35" t="s">
        <v>247</v>
      </c>
      <c r="D163" s="36" t="s">
        <v>39</v>
      </c>
      <c r="E163" s="37"/>
      <c r="F163" s="107" t="s">
        <v>244</v>
      </c>
      <c r="G163" s="108"/>
      <c r="H163" s="108"/>
      <c r="I163" s="108"/>
      <c r="J163" s="38" t="s">
        <v>43</v>
      </c>
      <c r="K163" s="39">
        <v>7</v>
      </c>
      <c r="L163" s="110"/>
      <c r="M163" s="108"/>
      <c r="N163" s="110"/>
      <c r="O163" s="111"/>
      <c r="P163" s="111"/>
      <c r="Q163" s="111"/>
      <c r="R163" s="40"/>
      <c r="S163" s="20"/>
      <c r="T163" s="85">
        <f t="shared" ref="T163" si="46">SUM(N163:S163)</f>
        <v>0</v>
      </c>
      <c r="U163" s="86" t="s">
        <v>8</v>
      </c>
      <c r="X163" s="87">
        <v>0.82</v>
      </c>
      <c r="Y163" s="87" t="e">
        <f>#REF!*#REF!</f>
        <v>#REF!</v>
      </c>
      <c r="Z163" s="87">
        <v>0</v>
      </c>
      <c r="AA163" s="88" t="e">
        <f>#REF!*#REF!</f>
        <v>#REF!</v>
      </c>
      <c r="AR163" s="82" t="s">
        <v>46</v>
      </c>
      <c r="AT163" s="82" t="s">
        <v>39</v>
      </c>
      <c r="AU163" s="82" t="s">
        <v>13</v>
      </c>
      <c r="AY163" s="80" t="s">
        <v>35</v>
      </c>
      <c r="BE163" s="89" t="e">
        <f>IF(#REF!="základní",#REF!,0)</f>
        <v>#REF!</v>
      </c>
      <c r="BF163" s="89" t="e">
        <f>IF(#REF!="snížená",#REF!,0)</f>
        <v>#REF!</v>
      </c>
      <c r="BG163" s="89" t="e">
        <f>IF(#REF!="zákl. přenesená",#REF!,0)</f>
        <v>#REF!</v>
      </c>
      <c r="BH163" s="89" t="e">
        <f>IF(#REF!="sníž. přenesená",#REF!,0)</f>
        <v>#REF!</v>
      </c>
      <c r="BI163" s="89" t="e">
        <f>IF(#REF!="nulová",#REF!,0)</f>
        <v>#REF!</v>
      </c>
      <c r="BJ163" s="82" t="s">
        <v>1</v>
      </c>
      <c r="BK163" s="89" t="e">
        <f>ROUND(#REF!*#REF!,2)</f>
        <v>#REF!</v>
      </c>
      <c r="BL163" s="82" t="s">
        <v>46</v>
      </c>
      <c r="BM163" s="82" t="s">
        <v>52</v>
      </c>
    </row>
    <row r="164" spans="2:65" s="80" customFormat="1" ht="27" customHeight="1" x14ac:dyDescent="0.3">
      <c r="B164" s="20"/>
      <c r="C164" s="35" t="s">
        <v>248</v>
      </c>
      <c r="D164" s="36" t="s">
        <v>39</v>
      </c>
      <c r="E164" s="37"/>
      <c r="F164" s="107" t="s">
        <v>463</v>
      </c>
      <c r="G164" s="108"/>
      <c r="H164" s="108"/>
      <c r="I164" s="108"/>
      <c r="J164" s="38" t="s">
        <v>43</v>
      </c>
      <c r="K164" s="39">
        <v>1</v>
      </c>
      <c r="L164" s="110"/>
      <c r="M164" s="108"/>
      <c r="N164" s="110"/>
      <c r="O164" s="111"/>
      <c r="P164" s="111"/>
      <c r="Q164" s="111"/>
      <c r="R164" s="40"/>
      <c r="S164" s="20"/>
      <c r="T164" s="85">
        <f t="shared" ref="T164" si="47">SUM(N164:S164)</f>
        <v>0</v>
      </c>
      <c r="U164" s="86" t="s">
        <v>8</v>
      </c>
      <c r="X164" s="87">
        <v>0.82</v>
      </c>
      <c r="Y164" s="87" t="e">
        <f>#REF!*#REF!</f>
        <v>#REF!</v>
      </c>
      <c r="Z164" s="87">
        <v>0</v>
      </c>
      <c r="AA164" s="88" t="e">
        <f>#REF!*#REF!</f>
        <v>#REF!</v>
      </c>
      <c r="AR164" s="82" t="s">
        <v>46</v>
      </c>
      <c r="AT164" s="82" t="s">
        <v>39</v>
      </c>
      <c r="AU164" s="82" t="s">
        <v>13</v>
      </c>
      <c r="AY164" s="80" t="s">
        <v>35</v>
      </c>
      <c r="BE164" s="89" t="e">
        <f>IF(#REF!="základní",#REF!,0)</f>
        <v>#REF!</v>
      </c>
      <c r="BF164" s="89" t="e">
        <f>IF(#REF!="snížená",#REF!,0)</f>
        <v>#REF!</v>
      </c>
      <c r="BG164" s="89" t="e">
        <f>IF(#REF!="zákl. přenesená",#REF!,0)</f>
        <v>#REF!</v>
      </c>
      <c r="BH164" s="89" t="e">
        <f>IF(#REF!="sníž. přenesená",#REF!,0)</f>
        <v>#REF!</v>
      </c>
      <c r="BI164" s="89" t="e">
        <f>IF(#REF!="nulová",#REF!,0)</f>
        <v>#REF!</v>
      </c>
      <c r="BJ164" s="82" t="s">
        <v>1</v>
      </c>
      <c r="BK164" s="89" t="e">
        <f>ROUND(#REF!*#REF!,2)</f>
        <v>#REF!</v>
      </c>
      <c r="BL164" s="82" t="s">
        <v>46</v>
      </c>
      <c r="BM164" s="82" t="s">
        <v>52</v>
      </c>
    </row>
    <row r="165" spans="2:65" s="80" customFormat="1" ht="27" customHeight="1" x14ac:dyDescent="0.3">
      <c r="B165" s="20"/>
      <c r="C165" s="35" t="s">
        <v>249</v>
      </c>
      <c r="D165" s="36" t="s">
        <v>39</v>
      </c>
      <c r="E165" s="37"/>
      <c r="F165" s="107" t="s">
        <v>245</v>
      </c>
      <c r="G165" s="108"/>
      <c r="H165" s="108"/>
      <c r="I165" s="108"/>
      <c r="J165" s="38" t="s">
        <v>43</v>
      </c>
      <c r="K165" s="39">
        <v>2</v>
      </c>
      <c r="L165" s="110"/>
      <c r="M165" s="108"/>
      <c r="N165" s="110"/>
      <c r="O165" s="111"/>
      <c r="P165" s="111"/>
      <c r="Q165" s="111"/>
      <c r="R165" s="40"/>
      <c r="S165" s="20"/>
      <c r="T165" s="85">
        <f t="shared" ref="T165" si="48">SUM(N165:S165)</f>
        <v>0</v>
      </c>
      <c r="U165" s="86" t="s">
        <v>8</v>
      </c>
      <c r="X165" s="87">
        <v>0.82</v>
      </c>
      <c r="Y165" s="87" t="e">
        <f>#REF!*#REF!</f>
        <v>#REF!</v>
      </c>
      <c r="Z165" s="87">
        <v>0</v>
      </c>
      <c r="AA165" s="88" t="e">
        <f>#REF!*#REF!</f>
        <v>#REF!</v>
      </c>
      <c r="AR165" s="82" t="s">
        <v>46</v>
      </c>
      <c r="AT165" s="82" t="s">
        <v>39</v>
      </c>
      <c r="AU165" s="82" t="s">
        <v>13</v>
      </c>
      <c r="AY165" s="80" t="s">
        <v>35</v>
      </c>
      <c r="BE165" s="89" t="e">
        <f>IF(#REF!="základní",#REF!,0)</f>
        <v>#REF!</v>
      </c>
      <c r="BF165" s="89" t="e">
        <f>IF(#REF!="snížená",#REF!,0)</f>
        <v>#REF!</v>
      </c>
      <c r="BG165" s="89" t="e">
        <f>IF(#REF!="zákl. přenesená",#REF!,0)</f>
        <v>#REF!</v>
      </c>
      <c r="BH165" s="89" t="e">
        <f>IF(#REF!="sníž. přenesená",#REF!,0)</f>
        <v>#REF!</v>
      </c>
      <c r="BI165" s="89" t="e">
        <f>IF(#REF!="nulová",#REF!,0)</f>
        <v>#REF!</v>
      </c>
      <c r="BJ165" s="82" t="s">
        <v>1</v>
      </c>
      <c r="BK165" s="89" t="e">
        <f>ROUND(#REF!*#REF!,2)</f>
        <v>#REF!</v>
      </c>
      <c r="BL165" s="82" t="s">
        <v>46</v>
      </c>
      <c r="BM165" s="82" t="s">
        <v>52</v>
      </c>
    </row>
    <row r="166" spans="2:65" s="80" customFormat="1" ht="27" customHeight="1" x14ac:dyDescent="0.3">
      <c r="B166" s="20"/>
      <c r="C166" s="35" t="s">
        <v>250</v>
      </c>
      <c r="D166" s="36" t="s">
        <v>39</v>
      </c>
      <c r="E166" s="37"/>
      <c r="F166" s="107" t="s">
        <v>464</v>
      </c>
      <c r="G166" s="108"/>
      <c r="H166" s="108"/>
      <c r="I166" s="108"/>
      <c r="J166" s="38" t="s">
        <v>43</v>
      </c>
      <c r="K166" s="39">
        <v>1</v>
      </c>
      <c r="L166" s="110"/>
      <c r="M166" s="108"/>
      <c r="N166" s="110"/>
      <c r="O166" s="111"/>
      <c r="P166" s="111"/>
      <c r="Q166" s="111"/>
      <c r="R166" s="40"/>
      <c r="S166" s="20"/>
      <c r="T166" s="85">
        <f t="shared" ref="T166" si="49">SUM(N166:S166)</f>
        <v>0</v>
      </c>
      <c r="U166" s="86" t="s">
        <v>8</v>
      </c>
      <c r="X166" s="87">
        <v>0.82</v>
      </c>
      <c r="Y166" s="87" t="e">
        <f>#REF!*#REF!</f>
        <v>#REF!</v>
      </c>
      <c r="Z166" s="87">
        <v>0</v>
      </c>
      <c r="AA166" s="88" t="e">
        <f>#REF!*#REF!</f>
        <v>#REF!</v>
      </c>
      <c r="AR166" s="82" t="s">
        <v>46</v>
      </c>
      <c r="AT166" s="82" t="s">
        <v>39</v>
      </c>
      <c r="AU166" s="82" t="s">
        <v>13</v>
      </c>
      <c r="AY166" s="80" t="s">
        <v>35</v>
      </c>
      <c r="BE166" s="89" t="e">
        <f>IF(#REF!="základní",#REF!,0)</f>
        <v>#REF!</v>
      </c>
      <c r="BF166" s="89" t="e">
        <f>IF(#REF!="snížená",#REF!,0)</f>
        <v>#REF!</v>
      </c>
      <c r="BG166" s="89" t="e">
        <f>IF(#REF!="zákl. přenesená",#REF!,0)</f>
        <v>#REF!</v>
      </c>
      <c r="BH166" s="89" t="e">
        <f>IF(#REF!="sníž. přenesená",#REF!,0)</f>
        <v>#REF!</v>
      </c>
      <c r="BI166" s="89" t="e">
        <f>IF(#REF!="nulová",#REF!,0)</f>
        <v>#REF!</v>
      </c>
      <c r="BJ166" s="82" t="s">
        <v>1</v>
      </c>
      <c r="BK166" s="89" t="e">
        <f>ROUND(#REF!*#REF!,2)</f>
        <v>#REF!</v>
      </c>
      <c r="BL166" s="82" t="s">
        <v>46</v>
      </c>
      <c r="BM166" s="82" t="s">
        <v>52</v>
      </c>
    </row>
    <row r="167" spans="2:65" s="80" customFormat="1" ht="15.75" customHeight="1" x14ac:dyDescent="0.3">
      <c r="B167" s="20"/>
      <c r="C167" s="29" t="s">
        <v>466</v>
      </c>
      <c r="D167" s="30" t="s">
        <v>36</v>
      </c>
      <c r="E167" s="41" t="s">
        <v>290</v>
      </c>
      <c r="F167" s="112" t="s">
        <v>289</v>
      </c>
      <c r="G167" s="113"/>
      <c r="H167" s="113"/>
      <c r="I167" s="114"/>
      <c r="J167" s="32" t="s">
        <v>43</v>
      </c>
      <c r="K167" s="33">
        <v>2</v>
      </c>
      <c r="L167" s="115"/>
      <c r="M167" s="116"/>
      <c r="N167" s="115"/>
      <c r="O167" s="117"/>
      <c r="P167" s="117"/>
      <c r="Q167" s="116"/>
      <c r="R167" s="56"/>
      <c r="S167" s="20"/>
      <c r="T167" s="85">
        <f t="shared" ref="T167:T172" si="50">SUM(N167:S167)</f>
        <v>0</v>
      </c>
      <c r="U167" s="86" t="s">
        <v>8</v>
      </c>
      <c r="X167" s="87">
        <v>0</v>
      </c>
      <c r="Y167" s="87" t="e">
        <f>#REF!*#REF!</f>
        <v>#REF!</v>
      </c>
      <c r="Z167" s="87">
        <v>0</v>
      </c>
      <c r="AA167" s="88" t="e">
        <f>#REF!*#REF!</f>
        <v>#REF!</v>
      </c>
      <c r="AR167" s="82" t="s">
        <v>38</v>
      </c>
      <c r="AT167" s="82" t="s">
        <v>36</v>
      </c>
      <c r="AU167" s="82" t="s">
        <v>13</v>
      </c>
      <c r="AY167" s="80" t="s">
        <v>35</v>
      </c>
      <c r="BE167" s="89" t="e">
        <f>IF(#REF!="základní",#REF!,0)</f>
        <v>#REF!</v>
      </c>
      <c r="BF167" s="89" t="e">
        <f>IF(#REF!="snížená",#REF!,0)</f>
        <v>#REF!</v>
      </c>
      <c r="BG167" s="89" t="e">
        <f>IF(#REF!="zákl. přenesená",#REF!,0)</f>
        <v>#REF!</v>
      </c>
      <c r="BH167" s="89" t="e">
        <f>IF(#REF!="sníž. přenesená",#REF!,0)</f>
        <v>#REF!</v>
      </c>
      <c r="BI167" s="89" t="e">
        <f>IF(#REF!="nulová",#REF!,0)</f>
        <v>#REF!</v>
      </c>
      <c r="BJ167" s="82" t="s">
        <v>1</v>
      </c>
      <c r="BK167" s="89" t="e">
        <f>ROUND(#REF!*#REF!,2)</f>
        <v>#REF!</v>
      </c>
      <c r="BL167" s="82" t="s">
        <v>38</v>
      </c>
      <c r="BM167" s="82" t="s">
        <v>49</v>
      </c>
    </row>
    <row r="168" spans="2:65" s="80" customFormat="1" ht="27" customHeight="1" x14ac:dyDescent="0.3">
      <c r="B168" s="20"/>
      <c r="C168" s="35" t="s">
        <v>467</v>
      </c>
      <c r="D168" s="36" t="s">
        <v>39</v>
      </c>
      <c r="E168" s="37"/>
      <c r="F168" s="107" t="s">
        <v>261</v>
      </c>
      <c r="G168" s="108"/>
      <c r="H168" s="108"/>
      <c r="I168" s="108"/>
      <c r="J168" s="38" t="s">
        <v>43</v>
      </c>
      <c r="K168" s="39">
        <v>1</v>
      </c>
      <c r="L168" s="110"/>
      <c r="M168" s="108"/>
      <c r="N168" s="110"/>
      <c r="O168" s="111"/>
      <c r="P168" s="111"/>
      <c r="Q168" s="111"/>
      <c r="R168" s="40"/>
      <c r="S168" s="20"/>
      <c r="T168" s="85">
        <f t="shared" si="50"/>
        <v>0</v>
      </c>
      <c r="U168" s="86" t="s">
        <v>8</v>
      </c>
      <c r="X168" s="87">
        <v>0.82</v>
      </c>
      <c r="Y168" s="87" t="e">
        <f>#REF!*#REF!</f>
        <v>#REF!</v>
      </c>
      <c r="Z168" s="87">
        <v>0</v>
      </c>
      <c r="AA168" s="88" t="e">
        <f>#REF!*#REF!</f>
        <v>#REF!</v>
      </c>
      <c r="AR168" s="82" t="s">
        <v>46</v>
      </c>
      <c r="AT168" s="82" t="s">
        <v>39</v>
      </c>
      <c r="AU168" s="82" t="s">
        <v>13</v>
      </c>
      <c r="AY168" s="80" t="s">
        <v>35</v>
      </c>
      <c r="BE168" s="89" t="e">
        <f>IF(#REF!="základní",#REF!,0)</f>
        <v>#REF!</v>
      </c>
      <c r="BF168" s="89" t="e">
        <f>IF(#REF!="snížená",#REF!,0)</f>
        <v>#REF!</v>
      </c>
      <c r="BG168" s="89" t="e">
        <f>IF(#REF!="zákl. přenesená",#REF!,0)</f>
        <v>#REF!</v>
      </c>
      <c r="BH168" s="89" t="e">
        <f>IF(#REF!="sníž. přenesená",#REF!,0)</f>
        <v>#REF!</v>
      </c>
      <c r="BI168" s="89" t="e">
        <f>IF(#REF!="nulová",#REF!,0)</f>
        <v>#REF!</v>
      </c>
      <c r="BJ168" s="82" t="s">
        <v>1</v>
      </c>
      <c r="BK168" s="89" t="e">
        <f>ROUND(#REF!*#REF!,2)</f>
        <v>#REF!</v>
      </c>
      <c r="BL168" s="82" t="s">
        <v>46</v>
      </c>
      <c r="BM168" s="82" t="s">
        <v>52</v>
      </c>
    </row>
    <row r="169" spans="2:65" s="80" customFormat="1" ht="27" customHeight="1" x14ac:dyDescent="0.3">
      <c r="B169" s="20"/>
      <c r="C169" s="35" t="s">
        <v>468</v>
      </c>
      <c r="D169" s="36" t="s">
        <v>39</v>
      </c>
      <c r="E169" s="37"/>
      <c r="F169" s="107" t="s">
        <v>465</v>
      </c>
      <c r="G169" s="108"/>
      <c r="H169" s="108"/>
      <c r="I169" s="108"/>
      <c r="J169" s="38" t="s">
        <v>43</v>
      </c>
      <c r="K169" s="39">
        <v>1</v>
      </c>
      <c r="L169" s="110"/>
      <c r="M169" s="108"/>
      <c r="N169" s="110"/>
      <c r="O169" s="111"/>
      <c r="P169" s="111"/>
      <c r="Q169" s="111"/>
      <c r="R169" s="40"/>
      <c r="S169" s="20"/>
      <c r="T169" s="85">
        <f t="shared" si="50"/>
        <v>0</v>
      </c>
      <c r="U169" s="86" t="s">
        <v>8</v>
      </c>
      <c r="X169" s="87">
        <v>0.82</v>
      </c>
      <c r="Y169" s="87" t="e">
        <f>#REF!*#REF!</f>
        <v>#REF!</v>
      </c>
      <c r="Z169" s="87">
        <v>0</v>
      </c>
      <c r="AA169" s="88" t="e">
        <f>#REF!*#REF!</f>
        <v>#REF!</v>
      </c>
      <c r="AR169" s="82" t="s">
        <v>46</v>
      </c>
      <c r="AT169" s="82" t="s">
        <v>39</v>
      </c>
      <c r="AU169" s="82" t="s">
        <v>13</v>
      </c>
      <c r="AY169" s="80" t="s">
        <v>35</v>
      </c>
      <c r="BE169" s="89" t="e">
        <f>IF(#REF!="základní",#REF!,0)</f>
        <v>#REF!</v>
      </c>
      <c r="BF169" s="89" t="e">
        <f>IF(#REF!="snížená",#REF!,0)</f>
        <v>#REF!</v>
      </c>
      <c r="BG169" s="89" t="e">
        <f>IF(#REF!="zákl. přenesená",#REF!,0)</f>
        <v>#REF!</v>
      </c>
      <c r="BH169" s="89" t="e">
        <f>IF(#REF!="sníž. přenesená",#REF!,0)</f>
        <v>#REF!</v>
      </c>
      <c r="BI169" s="89" t="e">
        <f>IF(#REF!="nulová",#REF!,0)</f>
        <v>#REF!</v>
      </c>
      <c r="BJ169" s="82" t="s">
        <v>1</v>
      </c>
      <c r="BK169" s="89" t="e">
        <f>ROUND(#REF!*#REF!,2)</f>
        <v>#REF!</v>
      </c>
      <c r="BL169" s="82" t="s">
        <v>46</v>
      </c>
      <c r="BM169" s="82" t="s">
        <v>52</v>
      </c>
    </row>
    <row r="170" spans="2:65" s="80" customFormat="1" ht="15.75" customHeight="1" x14ac:dyDescent="0.3">
      <c r="B170" s="20"/>
      <c r="C170" s="29" t="s">
        <v>253</v>
      </c>
      <c r="D170" s="30" t="s">
        <v>36</v>
      </c>
      <c r="E170" s="41" t="s">
        <v>290</v>
      </c>
      <c r="F170" s="112" t="s">
        <v>469</v>
      </c>
      <c r="G170" s="113"/>
      <c r="H170" s="113"/>
      <c r="I170" s="114"/>
      <c r="J170" s="32" t="s">
        <v>43</v>
      </c>
      <c r="K170" s="33">
        <v>2</v>
      </c>
      <c r="L170" s="115"/>
      <c r="M170" s="116"/>
      <c r="N170" s="115"/>
      <c r="O170" s="117"/>
      <c r="P170" s="117"/>
      <c r="Q170" s="116"/>
      <c r="R170" s="56"/>
      <c r="S170" s="20"/>
      <c r="T170" s="85">
        <f t="shared" ref="T170" si="51">SUM(N170:S170)</f>
        <v>0</v>
      </c>
      <c r="U170" s="86" t="s">
        <v>8</v>
      </c>
      <c r="X170" s="87">
        <v>0</v>
      </c>
      <c r="Y170" s="87" t="e">
        <f>#REF!*#REF!</f>
        <v>#REF!</v>
      </c>
      <c r="Z170" s="87">
        <v>0</v>
      </c>
      <c r="AA170" s="88" t="e">
        <f>#REF!*#REF!</f>
        <v>#REF!</v>
      </c>
      <c r="AR170" s="82" t="s">
        <v>38</v>
      </c>
      <c r="AT170" s="82" t="s">
        <v>36</v>
      </c>
      <c r="AU170" s="82" t="s">
        <v>13</v>
      </c>
      <c r="AY170" s="80" t="s">
        <v>35</v>
      </c>
      <c r="BE170" s="89" t="e">
        <f>IF(#REF!="základní",#REF!,0)</f>
        <v>#REF!</v>
      </c>
      <c r="BF170" s="89" t="e">
        <f>IF(#REF!="snížená",#REF!,0)</f>
        <v>#REF!</v>
      </c>
      <c r="BG170" s="89" t="e">
        <f>IF(#REF!="zákl. přenesená",#REF!,0)</f>
        <v>#REF!</v>
      </c>
      <c r="BH170" s="89" t="e">
        <f>IF(#REF!="sníž. přenesená",#REF!,0)</f>
        <v>#REF!</v>
      </c>
      <c r="BI170" s="89" t="e">
        <f>IF(#REF!="nulová",#REF!,0)</f>
        <v>#REF!</v>
      </c>
      <c r="BJ170" s="82" t="s">
        <v>1</v>
      </c>
      <c r="BK170" s="89" t="e">
        <f>ROUND(#REF!*#REF!,2)</f>
        <v>#REF!</v>
      </c>
      <c r="BL170" s="82" t="s">
        <v>38</v>
      </c>
      <c r="BM170" s="82" t="s">
        <v>49</v>
      </c>
    </row>
    <row r="171" spans="2:65" s="80" customFormat="1" ht="27" customHeight="1" x14ac:dyDescent="0.3">
      <c r="B171" s="20"/>
      <c r="C171" s="35" t="s">
        <v>254</v>
      </c>
      <c r="D171" s="36" t="s">
        <v>39</v>
      </c>
      <c r="E171" s="37"/>
      <c r="F171" s="107" t="s">
        <v>470</v>
      </c>
      <c r="G171" s="108"/>
      <c r="H171" s="108"/>
      <c r="I171" s="108"/>
      <c r="J171" s="38" t="s">
        <v>43</v>
      </c>
      <c r="K171" s="39">
        <v>1</v>
      </c>
      <c r="L171" s="110"/>
      <c r="M171" s="108"/>
      <c r="N171" s="110"/>
      <c r="O171" s="111"/>
      <c r="P171" s="111"/>
      <c r="Q171" s="111"/>
      <c r="R171" s="40"/>
      <c r="S171" s="20"/>
      <c r="T171" s="85">
        <f t="shared" si="50"/>
        <v>0</v>
      </c>
      <c r="U171" s="86" t="s">
        <v>8</v>
      </c>
      <c r="X171" s="87">
        <v>0.82</v>
      </c>
      <c r="Y171" s="87" t="e">
        <f>#REF!*#REF!</f>
        <v>#REF!</v>
      </c>
      <c r="Z171" s="87">
        <v>0</v>
      </c>
      <c r="AA171" s="88" t="e">
        <f>#REF!*#REF!</f>
        <v>#REF!</v>
      </c>
      <c r="AR171" s="82" t="s">
        <v>46</v>
      </c>
      <c r="AT171" s="82" t="s">
        <v>39</v>
      </c>
      <c r="AU171" s="82" t="s">
        <v>13</v>
      </c>
      <c r="AY171" s="80" t="s">
        <v>35</v>
      </c>
      <c r="BE171" s="89" t="e">
        <f>IF(#REF!="základní",#REF!,0)</f>
        <v>#REF!</v>
      </c>
      <c r="BF171" s="89" t="e">
        <f>IF(#REF!="snížená",#REF!,0)</f>
        <v>#REF!</v>
      </c>
      <c r="BG171" s="89" t="e">
        <f>IF(#REF!="zákl. přenesená",#REF!,0)</f>
        <v>#REF!</v>
      </c>
      <c r="BH171" s="89" t="e">
        <f>IF(#REF!="sníž. přenesená",#REF!,0)</f>
        <v>#REF!</v>
      </c>
      <c r="BI171" s="89" t="e">
        <f>IF(#REF!="nulová",#REF!,0)</f>
        <v>#REF!</v>
      </c>
      <c r="BJ171" s="82" t="s">
        <v>1</v>
      </c>
      <c r="BK171" s="89" t="e">
        <f>ROUND(#REF!*#REF!,2)</f>
        <v>#REF!</v>
      </c>
      <c r="BL171" s="82" t="s">
        <v>46</v>
      </c>
      <c r="BM171" s="82" t="s">
        <v>52</v>
      </c>
    </row>
    <row r="172" spans="2:65" s="80" customFormat="1" ht="27" customHeight="1" x14ac:dyDescent="0.3">
      <c r="B172" s="20"/>
      <c r="C172" s="35" t="s">
        <v>255</v>
      </c>
      <c r="D172" s="36" t="s">
        <v>39</v>
      </c>
      <c r="E172" s="37"/>
      <c r="F172" s="107" t="s">
        <v>471</v>
      </c>
      <c r="G172" s="108"/>
      <c r="H172" s="108"/>
      <c r="I172" s="108"/>
      <c r="J172" s="38" t="s">
        <v>43</v>
      </c>
      <c r="K172" s="39">
        <v>1</v>
      </c>
      <c r="L172" s="110"/>
      <c r="M172" s="108"/>
      <c r="N172" s="110"/>
      <c r="O172" s="111"/>
      <c r="P172" s="111"/>
      <c r="Q172" s="111"/>
      <c r="R172" s="40"/>
      <c r="S172" s="20"/>
      <c r="T172" s="85">
        <f t="shared" si="50"/>
        <v>0</v>
      </c>
      <c r="U172" s="86" t="s">
        <v>8</v>
      </c>
      <c r="X172" s="87">
        <v>0.82</v>
      </c>
      <c r="Y172" s="87" t="e">
        <f>#REF!*#REF!</f>
        <v>#REF!</v>
      </c>
      <c r="Z172" s="87">
        <v>0</v>
      </c>
      <c r="AA172" s="88" t="e">
        <f>#REF!*#REF!</f>
        <v>#REF!</v>
      </c>
      <c r="AR172" s="82" t="s">
        <v>46</v>
      </c>
      <c r="AT172" s="82" t="s">
        <v>39</v>
      </c>
      <c r="AU172" s="82" t="s">
        <v>13</v>
      </c>
      <c r="AY172" s="80" t="s">
        <v>35</v>
      </c>
      <c r="BE172" s="89" t="e">
        <f>IF(#REF!="základní",#REF!,0)</f>
        <v>#REF!</v>
      </c>
      <c r="BF172" s="89" t="e">
        <f>IF(#REF!="snížená",#REF!,0)</f>
        <v>#REF!</v>
      </c>
      <c r="BG172" s="89" t="e">
        <f>IF(#REF!="zákl. přenesená",#REF!,0)</f>
        <v>#REF!</v>
      </c>
      <c r="BH172" s="89" t="e">
        <f>IF(#REF!="sníž. přenesená",#REF!,0)</f>
        <v>#REF!</v>
      </c>
      <c r="BI172" s="89" t="e">
        <f>IF(#REF!="nulová",#REF!,0)</f>
        <v>#REF!</v>
      </c>
      <c r="BJ172" s="82" t="s">
        <v>1</v>
      </c>
      <c r="BK172" s="89" t="e">
        <f>ROUND(#REF!*#REF!,2)</f>
        <v>#REF!</v>
      </c>
      <c r="BL172" s="82" t="s">
        <v>46</v>
      </c>
      <c r="BM172" s="82" t="s">
        <v>52</v>
      </c>
    </row>
    <row r="173" spans="2:65" s="80" customFormat="1" ht="15.75" customHeight="1" x14ac:dyDescent="0.3">
      <c r="B173" s="20"/>
      <c r="C173" s="29" t="s">
        <v>258</v>
      </c>
      <c r="D173" s="30" t="s">
        <v>36</v>
      </c>
      <c r="E173" s="41" t="s">
        <v>91</v>
      </c>
      <c r="F173" s="131" t="s">
        <v>70</v>
      </c>
      <c r="G173" s="111"/>
      <c r="H173" s="111"/>
      <c r="I173" s="111"/>
      <c r="J173" s="32" t="s">
        <v>51</v>
      </c>
      <c r="K173" s="33">
        <v>66</v>
      </c>
      <c r="L173" s="125"/>
      <c r="M173" s="111"/>
      <c r="N173" s="125"/>
      <c r="O173" s="111"/>
      <c r="P173" s="111"/>
      <c r="Q173" s="111"/>
      <c r="R173" s="56"/>
      <c r="S173" s="20"/>
      <c r="T173" s="85">
        <f t="shared" si="31"/>
        <v>0</v>
      </c>
      <c r="U173" s="86" t="s">
        <v>8</v>
      </c>
      <c r="X173" s="87">
        <v>0</v>
      </c>
      <c r="Y173" s="87" t="e">
        <f>#REF!*#REF!</f>
        <v>#REF!</v>
      </c>
      <c r="Z173" s="87">
        <v>0</v>
      </c>
      <c r="AA173" s="88" t="e">
        <f>#REF!*#REF!</f>
        <v>#REF!</v>
      </c>
      <c r="AR173" s="82" t="s">
        <v>38</v>
      </c>
      <c r="AT173" s="82" t="s">
        <v>36</v>
      </c>
      <c r="AU173" s="82" t="s">
        <v>13</v>
      </c>
      <c r="AY173" s="80" t="s">
        <v>35</v>
      </c>
      <c r="BE173" s="89" t="e">
        <f>IF(#REF!="základní",#REF!,0)</f>
        <v>#REF!</v>
      </c>
      <c r="BF173" s="89" t="e">
        <f>IF(#REF!="snížená",#REF!,0)</f>
        <v>#REF!</v>
      </c>
      <c r="BG173" s="89" t="e">
        <f>IF(#REF!="zákl. přenesená",#REF!,0)</f>
        <v>#REF!</v>
      </c>
      <c r="BH173" s="89" t="e">
        <f>IF(#REF!="sníž. přenesená",#REF!,0)</f>
        <v>#REF!</v>
      </c>
      <c r="BI173" s="89" t="e">
        <f>IF(#REF!="nulová",#REF!,0)</f>
        <v>#REF!</v>
      </c>
      <c r="BJ173" s="82" t="s">
        <v>1</v>
      </c>
      <c r="BK173" s="89" t="e">
        <f>ROUND(#REF!*#REF!,2)</f>
        <v>#REF!</v>
      </c>
      <c r="BL173" s="82" t="s">
        <v>38</v>
      </c>
      <c r="BM173" s="82" t="s">
        <v>49</v>
      </c>
    </row>
    <row r="174" spans="2:65" s="80" customFormat="1" ht="27" customHeight="1" x14ac:dyDescent="0.3">
      <c r="B174" s="20"/>
      <c r="C174" s="35" t="s">
        <v>259</v>
      </c>
      <c r="D174" s="36" t="s">
        <v>39</v>
      </c>
      <c r="E174" s="37"/>
      <c r="F174" s="107" t="s">
        <v>110</v>
      </c>
      <c r="G174" s="108"/>
      <c r="H174" s="108"/>
      <c r="I174" s="108"/>
      <c r="J174" s="42" t="s">
        <v>51</v>
      </c>
      <c r="K174" s="39">
        <v>12</v>
      </c>
      <c r="L174" s="109"/>
      <c r="M174" s="108"/>
      <c r="N174" s="110"/>
      <c r="O174" s="111"/>
      <c r="P174" s="111"/>
      <c r="Q174" s="111"/>
      <c r="R174" s="40"/>
      <c r="S174" s="20"/>
      <c r="T174" s="85">
        <f t="shared" si="31"/>
        <v>0</v>
      </c>
      <c r="U174" s="86" t="s">
        <v>8</v>
      </c>
      <c r="X174" s="87">
        <v>0.82</v>
      </c>
      <c r="Y174" s="87" t="e">
        <f>#REF!*#REF!</f>
        <v>#REF!</v>
      </c>
      <c r="Z174" s="87">
        <v>0</v>
      </c>
      <c r="AA174" s="88" t="e">
        <f>#REF!*#REF!</f>
        <v>#REF!</v>
      </c>
      <c r="AR174" s="82" t="s">
        <v>46</v>
      </c>
      <c r="AT174" s="82" t="s">
        <v>39</v>
      </c>
      <c r="AU174" s="82" t="s">
        <v>13</v>
      </c>
      <c r="AY174" s="80" t="s">
        <v>35</v>
      </c>
      <c r="BE174" s="89" t="e">
        <f>IF(#REF!="základní",#REF!,0)</f>
        <v>#REF!</v>
      </c>
      <c r="BF174" s="89" t="e">
        <f>IF(#REF!="snížená",#REF!,0)</f>
        <v>#REF!</v>
      </c>
      <c r="BG174" s="89" t="e">
        <f>IF(#REF!="zákl. přenesená",#REF!,0)</f>
        <v>#REF!</v>
      </c>
      <c r="BH174" s="89" t="e">
        <f>IF(#REF!="sníž. přenesená",#REF!,0)</f>
        <v>#REF!</v>
      </c>
      <c r="BI174" s="89" t="e">
        <f>IF(#REF!="nulová",#REF!,0)</f>
        <v>#REF!</v>
      </c>
      <c r="BJ174" s="82" t="s">
        <v>1</v>
      </c>
      <c r="BK174" s="89" t="e">
        <f>ROUND(#REF!*#REF!,2)</f>
        <v>#REF!</v>
      </c>
      <c r="BL174" s="82" t="s">
        <v>46</v>
      </c>
      <c r="BM174" s="82" t="s">
        <v>50</v>
      </c>
    </row>
    <row r="175" spans="2:65" s="80" customFormat="1" ht="27" customHeight="1" x14ac:dyDescent="0.3">
      <c r="B175" s="20"/>
      <c r="C175" s="35" t="s">
        <v>260</v>
      </c>
      <c r="D175" s="36" t="s">
        <v>39</v>
      </c>
      <c r="E175" s="37"/>
      <c r="F175" s="107" t="s">
        <v>109</v>
      </c>
      <c r="G175" s="108"/>
      <c r="H175" s="108"/>
      <c r="I175" s="108"/>
      <c r="J175" s="42" t="s">
        <v>51</v>
      </c>
      <c r="K175" s="39">
        <v>21</v>
      </c>
      <c r="L175" s="109"/>
      <c r="M175" s="108"/>
      <c r="N175" s="110"/>
      <c r="O175" s="111"/>
      <c r="P175" s="111"/>
      <c r="Q175" s="111"/>
      <c r="R175" s="40"/>
      <c r="S175" s="20"/>
      <c r="T175" s="85">
        <f t="shared" ref="T175" si="52">SUM(N175:S175)</f>
        <v>0</v>
      </c>
      <c r="U175" s="86" t="s">
        <v>8</v>
      </c>
      <c r="X175" s="87">
        <v>0.82</v>
      </c>
      <c r="Y175" s="87" t="e">
        <f>#REF!*#REF!</f>
        <v>#REF!</v>
      </c>
      <c r="Z175" s="87">
        <v>0</v>
      </c>
      <c r="AA175" s="88" t="e">
        <f>#REF!*#REF!</f>
        <v>#REF!</v>
      </c>
      <c r="AR175" s="82" t="s">
        <v>46</v>
      </c>
      <c r="AT175" s="82" t="s">
        <v>39</v>
      </c>
      <c r="AU175" s="82" t="s">
        <v>13</v>
      </c>
      <c r="AY175" s="80" t="s">
        <v>35</v>
      </c>
      <c r="BE175" s="89" t="e">
        <f>IF(#REF!="základní",#REF!,0)</f>
        <v>#REF!</v>
      </c>
      <c r="BF175" s="89" t="e">
        <f>IF(#REF!="snížená",#REF!,0)</f>
        <v>#REF!</v>
      </c>
      <c r="BG175" s="89" t="e">
        <f>IF(#REF!="zákl. přenesená",#REF!,0)</f>
        <v>#REF!</v>
      </c>
      <c r="BH175" s="89" t="e">
        <f>IF(#REF!="sníž. přenesená",#REF!,0)</f>
        <v>#REF!</v>
      </c>
      <c r="BI175" s="89" t="e">
        <f>IF(#REF!="nulová",#REF!,0)</f>
        <v>#REF!</v>
      </c>
      <c r="BJ175" s="82" t="s">
        <v>1</v>
      </c>
      <c r="BK175" s="89" t="e">
        <f>ROUND(#REF!*#REF!,2)</f>
        <v>#REF!</v>
      </c>
      <c r="BL175" s="82" t="s">
        <v>46</v>
      </c>
      <c r="BM175" s="82" t="s">
        <v>50</v>
      </c>
    </row>
    <row r="176" spans="2:65" s="80" customFormat="1" ht="27" customHeight="1" x14ac:dyDescent="0.3">
      <c r="B176" s="20"/>
      <c r="C176" s="35" t="s">
        <v>456</v>
      </c>
      <c r="D176" s="36" t="s">
        <v>39</v>
      </c>
      <c r="E176" s="37"/>
      <c r="F176" s="107" t="s">
        <v>89</v>
      </c>
      <c r="G176" s="108"/>
      <c r="H176" s="108"/>
      <c r="I176" s="108"/>
      <c r="J176" s="42" t="s">
        <v>51</v>
      </c>
      <c r="K176" s="39">
        <v>9</v>
      </c>
      <c r="L176" s="109"/>
      <c r="M176" s="108"/>
      <c r="N176" s="110"/>
      <c r="O176" s="111"/>
      <c r="P176" s="111"/>
      <c r="Q176" s="111"/>
      <c r="R176" s="40"/>
      <c r="S176" s="20"/>
      <c r="T176" s="85">
        <f t="shared" si="31"/>
        <v>0</v>
      </c>
      <c r="U176" s="86" t="s">
        <v>8</v>
      </c>
      <c r="X176" s="87">
        <v>0.82</v>
      </c>
      <c r="Y176" s="87" t="e">
        <f>#REF!*#REF!</f>
        <v>#REF!</v>
      </c>
      <c r="Z176" s="87">
        <v>0</v>
      </c>
      <c r="AA176" s="88" t="e">
        <f>#REF!*#REF!</f>
        <v>#REF!</v>
      </c>
      <c r="AR176" s="82" t="s">
        <v>46</v>
      </c>
      <c r="AT176" s="82" t="s">
        <v>39</v>
      </c>
      <c r="AU176" s="82" t="s">
        <v>13</v>
      </c>
      <c r="AY176" s="80" t="s">
        <v>35</v>
      </c>
      <c r="BE176" s="89" t="e">
        <f>IF(#REF!="základní",#REF!,0)</f>
        <v>#REF!</v>
      </c>
      <c r="BF176" s="89" t="e">
        <f>IF(#REF!="snížená",#REF!,0)</f>
        <v>#REF!</v>
      </c>
      <c r="BG176" s="89" t="e">
        <f>IF(#REF!="zákl. přenesená",#REF!,0)</f>
        <v>#REF!</v>
      </c>
      <c r="BH176" s="89" t="e">
        <f>IF(#REF!="sníž. přenesená",#REF!,0)</f>
        <v>#REF!</v>
      </c>
      <c r="BI176" s="89" t="e">
        <f>IF(#REF!="nulová",#REF!,0)</f>
        <v>#REF!</v>
      </c>
      <c r="BJ176" s="82" t="s">
        <v>1</v>
      </c>
      <c r="BK176" s="89" t="e">
        <f>ROUND(#REF!*#REF!,2)</f>
        <v>#REF!</v>
      </c>
      <c r="BL176" s="82" t="s">
        <v>46</v>
      </c>
      <c r="BM176" s="82" t="s">
        <v>50</v>
      </c>
    </row>
    <row r="177" spans="2:65" s="80" customFormat="1" ht="27" customHeight="1" x14ac:dyDescent="0.3">
      <c r="B177" s="20"/>
      <c r="C177" s="35" t="s">
        <v>457</v>
      </c>
      <c r="D177" s="36" t="s">
        <v>39</v>
      </c>
      <c r="E177" s="37"/>
      <c r="F177" s="107" t="s">
        <v>251</v>
      </c>
      <c r="G177" s="108"/>
      <c r="H177" s="108"/>
      <c r="I177" s="108"/>
      <c r="J177" s="42" t="s">
        <v>51</v>
      </c>
      <c r="K177" s="39">
        <v>18</v>
      </c>
      <c r="L177" s="109"/>
      <c r="M177" s="108"/>
      <c r="N177" s="110"/>
      <c r="O177" s="111"/>
      <c r="P177" s="111"/>
      <c r="Q177" s="111"/>
      <c r="R177" s="40"/>
      <c r="S177" s="20"/>
      <c r="T177" s="85">
        <f t="shared" ref="T177" si="53">SUM(N177:S177)</f>
        <v>0</v>
      </c>
      <c r="U177" s="86" t="s">
        <v>8</v>
      </c>
      <c r="X177" s="87">
        <v>0.82</v>
      </c>
      <c r="Y177" s="87" t="e">
        <f>#REF!*#REF!</f>
        <v>#REF!</v>
      </c>
      <c r="Z177" s="87">
        <v>0</v>
      </c>
      <c r="AA177" s="88" t="e">
        <f>#REF!*#REF!</f>
        <v>#REF!</v>
      </c>
      <c r="AR177" s="82" t="s">
        <v>46</v>
      </c>
      <c r="AT177" s="82" t="s">
        <v>39</v>
      </c>
      <c r="AU177" s="82" t="s">
        <v>13</v>
      </c>
      <c r="AY177" s="80" t="s">
        <v>35</v>
      </c>
      <c r="BE177" s="89" t="e">
        <f>IF(#REF!="základní",#REF!,0)</f>
        <v>#REF!</v>
      </c>
      <c r="BF177" s="89" t="e">
        <f>IF(#REF!="snížená",#REF!,0)</f>
        <v>#REF!</v>
      </c>
      <c r="BG177" s="89" t="e">
        <f>IF(#REF!="zákl. přenesená",#REF!,0)</f>
        <v>#REF!</v>
      </c>
      <c r="BH177" s="89" t="e">
        <f>IF(#REF!="sníž. přenesená",#REF!,0)</f>
        <v>#REF!</v>
      </c>
      <c r="BI177" s="89" t="e">
        <f>IF(#REF!="nulová",#REF!,0)</f>
        <v>#REF!</v>
      </c>
      <c r="BJ177" s="82" t="s">
        <v>1</v>
      </c>
      <c r="BK177" s="89" t="e">
        <f>ROUND(#REF!*#REF!,2)</f>
        <v>#REF!</v>
      </c>
      <c r="BL177" s="82" t="s">
        <v>46</v>
      </c>
      <c r="BM177" s="82" t="s">
        <v>50</v>
      </c>
    </row>
    <row r="178" spans="2:65" s="80" customFormat="1" ht="27" customHeight="1" x14ac:dyDescent="0.3">
      <c r="B178" s="20"/>
      <c r="C178" s="35" t="s">
        <v>472</v>
      </c>
      <c r="D178" s="36" t="s">
        <v>39</v>
      </c>
      <c r="E178" s="37"/>
      <c r="F178" s="107" t="s">
        <v>90</v>
      </c>
      <c r="G178" s="108"/>
      <c r="H178" s="108"/>
      <c r="I178" s="108"/>
      <c r="J178" s="42" t="s">
        <v>51</v>
      </c>
      <c r="K178" s="39">
        <v>6</v>
      </c>
      <c r="L178" s="109"/>
      <c r="M178" s="108"/>
      <c r="N178" s="110"/>
      <c r="O178" s="111"/>
      <c r="P178" s="111"/>
      <c r="Q178" s="111"/>
      <c r="R178" s="40"/>
      <c r="S178" s="20"/>
      <c r="T178" s="85">
        <f t="shared" si="31"/>
        <v>0</v>
      </c>
      <c r="U178" s="86" t="s">
        <v>8</v>
      </c>
      <c r="X178" s="87">
        <v>0.82</v>
      </c>
      <c r="Y178" s="87" t="e">
        <f>#REF!*#REF!</f>
        <v>#REF!</v>
      </c>
      <c r="Z178" s="87">
        <v>0</v>
      </c>
      <c r="AA178" s="88" t="e">
        <f>#REF!*#REF!</f>
        <v>#REF!</v>
      </c>
      <c r="AR178" s="82" t="s">
        <v>46</v>
      </c>
      <c r="AT178" s="82" t="s">
        <v>39</v>
      </c>
      <c r="AU178" s="82" t="s">
        <v>13</v>
      </c>
      <c r="AY178" s="80" t="s">
        <v>35</v>
      </c>
      <c r="BE178" s="89" t="e">
        <f>IF(#REF!="základní",#REF!,0)</f>
        <v>#REF!</v>
      </c>
      <c r="BF178" s="89" t="e">
        <f>IF(#REF!="snížená",#REF!,0)</f>
        <v>#REF!</v>
      </c>
      <c r="BG178" s="89" t="e">
        <f>IF(#REF!="zákl. přenesená",#REF!,0)</f>
        <v>#REF!</v>
      </c>
      <c r="BH178" s="89" t="e">
        <f>IF(#REF!="sníž. přenesená",#REF!,0)</f>
        <v>#REF!</v>
      </c>
      <c r="BI178" s="89" t="e">
        <f>IF(#REF!="nulová",#REF!,0)</f>
        <v>#REF!</v>
      </c>
      <c r="BJ178" s="82" t="s">
        <v>1</v>
      </c>
      <c r="BK178" s="89" t="e">
        <f>ROUND(#REF!*#REF!,2)</f>
        <v>#REF!</v>
      </c>
      <c r="BL178" s="82" t="s">
        <v>46</v>
      </c>
      <c r="BM178" s="82" t="s">
        <v>50</v>
      </c>
    </row>
    <row r="179" spans="2:65" s="80" customFormat="1" ht="15.75" customHeight="1" x14ac:dyDescent="0.3">
      <c r="B179" s="20"/>
      <c r="C179" s="29" t="s">
        <v>262</v>
      </c>
      <c r="D179" s="30" t="s">
        <v>36</v>
      </c>
      <c r="E179" s="41" t="s">
        <v>256</v>
      </c>
      <c r="F179" s="124" t="s">
        <v>257</v>
      </c>
      <c r="G179" s="111"/>
      <c r="H179" s="111"/>
      <c r="I179" s="111"/>
      <c r="J179" s="32" t="s">
        <v>51</v>
      </c>
      <c r="K179" s="33">
        <v>69</v>
      </c>
      <c r="L179" s="125"/>
      <c r="M179" s="111"/>
      <c r="N179" s="125"/>
      <c r="O179" s="111"/>
      <c r="P179" s="111"/>
      <c r="Q179" s="111"/>
      <c r="R179" s="56"/>
      <c r="S179" s="20"/>
      <c r="T179" s="85">
        <f t="shared" ref="T179" si="54">SUM(N179:S179)</f>
        <v>0</v>
      </c>
      <c r="U179" s="86" t="s">
        <v>8</v>
      </c>
      <c r="X179" s="87">
        <v>0</v>
      </c>
      <c r="Y179" s="87" t="e">
        <f>#REF!*#REF!</f>
        <v>#REF!</v>
      </c>
      <c r="Z179" s="87">
        <v>0</v>
      </c>
      <c r="AA179" s="88" t="e">
        <f>#REF!*#REF!</f>
        <v>#REF!</v>
      </c>
      <c r="AR179" s="82" t="s">
        <v>38</v>
      </c>
      <c r="AT179" s="82" t="s">
        <v>36</v>
      </c>
      <c r="AU179" s="82" t="s">
        <v>13</v>
      </c>
      <c r="AY179" s="80" t="s">
        <v>35</v>
      </c>
      <c r="BE179" s="89" t="e">
        <f>IF(#REF!="základní",#REF!,0)</f>
        <v>#REF!</v>
      </c>
      <c r="BF179" s="89" t="e">
        <f>IF(#REF!="snížená",#REF!,0)</f>
        <v>#REF!</v>
      </c>
      <c r="BG179" s="89" t="e">
        <f>IF(#REF!="zákl. přenesená",#REF!,0)</f>
        <v>#REF!</v>
      </c>
      <c r="BH179" s="89" t="e">
        <f>IF(#REF!="sníž. přenesená",#REF!,0)</f>
        <v>#REF!</v>
      </c>
      <c r="BI179" s="89" t="e">
        <f>IF(#REF!="nulová",#REF!,0)</f>
        <v>#REF!</v>
      </c>
      <c r="BJ179" s="82" t="s">
        <v>1</v>
      </c>
      <c r="BK179" s="89" t="e">
        <f>ROUND(#REF!*#REF!,2)</f>
        <v>#REF!</v>
      </c>
      <c r="BL179" s="82" t="s">
        <v>38</v>
      </c>
      <c r="BM179" s="82" t="s">
        <v>49</v>
      </c>
    </row>
    <row r="180" spans="2:65" s="80" customFormat="1" ht="27" customHeight="1" x14ac:dyDescent="0.3">
      <c r="B180" s="20"/>
      <c r="C180" s="35" t="s">
        <v>264</v>
      </c>
      <c r="D180" s="36" t="s">
        <v>39</v>
      </c>
      <c r="E180" s="37"/>
      <c r="F180" s="107" t="s">
        <v>252</v>
      </c>
      <c r="G180" s="108"/>
      <c r="H180" s="108"/>
      <c r="I180" s="108"/>
      <c r="J180" s="42" t="s">
        <v>51</v>
      </c>
      <c r="K180" s="39">
        <v>3</v>
      </c>
      <c r="L180" s="109"/>
      <c r="M180" s="108"/>
      <c r="N180" s="110"/>
      <c r="O180" s="111"/>
      <c r="P180" s="111"/>
      <c r="Q180" s="111"/>
      <c r="R180" s="40"/>
      <c r="S180" s="20"/>
      <c r="T180" s="85">
        <f t="shared" si="31"/>
        <v>0</v>
      </c>
      <c r="U180" s="86" t="s">
        <v>8</v>
      </c>
      <c r="X180" s="87">
        <v>0.82</v>
      </c>
      <c r="Y180" s="87" t="e">
        <f>#REF!*#REF!</f>
        <v>#REF!</v>
      </c>
      <c r="Z180" s="87">
        <v>0</v>
      </c>
      <c r="AA180" s="88" t="e">
        <f>#REF!*#REF!</f>
        <v>#REF!</v>
      </c>
      <c r="AR180" s="82" t="s">
        <v>46</v>
      </c>
      <c r="AT180" s="82" t="s">
        <v>39</v>
      </c>
      <c r="AU180" s="82" t="s">
        <v>13</v>
      </c>
      <c r="AY180" s="80" t="s">
        <v>35</v>
      </c>
      <c r="BE180" s="89" t="e">
        <f>IF(#REF!="základní",#REF!,0)</f>
        <v>#REF!</v>
      </c>
      <c r="BF180" s="89" t="e">
        <f>IF(#REF!="snížená",#REF!,0)</f>
        <v>#REF!</v>
      </c>
      <c r="BG180" s="89" t="e">
        <f>IF(#REF!="zákl. přenesená",#REF!,0)</f>
        <v>#REF!</v>
      </c>
      <c r="BH180" s="89" t="e">
        <f>IF(#REF!="sníž. přenesená",#REF!,0)</f>
        <v>#REF!</v>
      </c>
      <c r="BI180" s="89" t="e">
        <f>IF(#REF!="nulová",#REF!,0)</f>
        <v>#REF!</v>
      </c>
      <c r="BJ180" s="82" t="s">
        <v>1</v>
      </c>
      <c r="BK180" s="89" t="e">
        <f>ROUND(#REF!*#REF!,2)</f>
        <v>#REF!</v>
      </c>
      <c r="BL180" s="82" t="s">
        <v>46</v>
      </c>
      <c r="BM180" s="82" t="s">
        <v>50</v>
      </c>
    </row>
    <row r="181" spans="2:65" s="80" customFormat="1" ht="27" customHeight="1" x14ac:dyDescent="0.3">
      <c r="B181" s="20"/>
      <c r="C181" s="35" t="s">
        <v>265</v>
      </c>
      <c r="D181" s="36" t="s">
        <v>39</v>
      </c>
      <c r="E181" s="37"/>
      <c r="F181" s="107" t="s">
        <v>135</v>
      </c>
      <c r="G181" s="108"/>
      <c r="H181" s="108"/>
      <c r="I181" s="108"/>
      <c r="J181" s="42" t="s">
        <v>51</v>
      </c>
      <c r="K181" s="39">
        <v>3</v>
      </c>
      <c r="L181" s="109"/>
      <c r="M181" s="108"/>
      <c r="N181" s="110"/>
      <c r="O181" s="111"/>
      <c r="P181" s="111"/>
      <c r="Q181" s="111"/>
      <c r="R181" s="40"/>
      <c r="S181" s="20"/>
      <c r="T181" s="85">
        <f t="shared" ref="T181:T182" si="55">SUM(N181:S181)</f>
        <v>0</v>
      </c>
      <c r="U181" s="86" t="s">
        <v>8</v>
      </c>
      <c r="X181" s="87">
        <v>0.82</v>
      </c>
      <c r="Y181" s="87" t="e">
        <f>#REF!*#REF!</f>
        <v>#REF!</v>
      </c>
      <c r="Z181" s="87">
        <v>0</v>
      </c>
      <c r="AA181" s="88" t="e">
        <f>#REF!*#REF!</f>
        <v>#REF!</v>
      </c>
      <c r="AR181" s="82" t="s">
        <v>46</v>
      </c>
      <c r="AT181" s="82" t="s">
        <v>39</v>
      </c>
      <c r="AU181" s="82" t="s">
        <v>13</v>
      </c>
      <c r="AY181" s="80" t="s">
        <v>35</v>
      </c>
      <c r="BE181" s="89" t="e">
        <f>IF(#REF!="základní",#REF!,0)</f>
        <v>#REF!</v>
      </c>
      <c r="BF181" s="89" t="e">
        <f>IF(#REF!="snížená",#REF!,0)</f>
        <v>#REF!</v>
      </c>
      <c r="BG181" s="89" t="e">
        <f>IF(#REF!="zákl. přenesená",#REF!,0)</f>
        <v>#REF!</v>
      </c>
      <c r="BH181" s="89" t="e">
        <f>IF(#REF!="sníž. přenesená",#REF!,0)</f>
        <v>#REF!</v>
      </c>
      <c r="BI181" s="89" t="e">
        <f>IF(#REF!="nulová",#REF!,0)</f>
        <v>#REF!</v>
      </c>
      <c r="BJ181" s="82" t="s">
        <v>1</v>
      </c>
      <c r="BK181" s="89" t="e">
        <f>ROUND(#REF!*#REF!,2)</f>
        <v>#REF!</v>
      </c>
      <c r="BL181" s="82" t="s">
        <v>46</v>
      </c>
      <c r="BM181" s="82" t="s">
        <v>50</v>
      </c>
    </row>
    <row r="182" spans="2:65" s="80" customFormat="1" ht="27" customHeight="1" x14ac:dyDescent="0.3">
      <c r="B182" s="20"/>
      <c r="C182" s="35" t="s">
        <v>266</v>
      </c>
      <c r="D182" s="36" t="s">
        <v>39</v>
      </c>
      <c r="E182" s="37"/>
      <c r="F182" s="107" t="s">
        <v>458</v>
      </c>
      <c r="G182" s="108"/>
      <c r="H182" s="108"/>
      <c r="I182" s="108"/>
      <c r="J182" s="42" t="s">
        <v>51</v>
      </c>
      <c r="K182" s="39">
        <v>60</v>
      </c>
      <c r="L182" s="109"/>
      <c r="M182" s="108"/>
      <c r="N182" s="110"/>
      <c r="O182" s="111"/>
      <c r="P182" s="111"/>
      <c r="Q182" s="111"/>
      <c r="R182" s="40"/>
      <c r="S182" s="20"/>
      <c r="T182" s="85">
        <f t="shared" si="55"/>
        <v>0</v>
      </c>
      <c r="U182" s="86" t="s">
        <v>8</v>
      </c>
      <c r="X182" s="87">
        <v>0.82</v>
      </c>
      <c r="Y182" s="87" t="e">
        <f>#REF!*#REF!</f>
        <v>#REF!</v>
      </c>
      <c r="Z182" s="87">
        <v>0</v>
      </c>
      <c r="AA182" s="88" t="e">
        <f>#REF!*#REF!</f>
        <v>#REF!</v>
      </c>
      <c r="AR182" s="82" t="s">
        <v>46</v>
      </c>
      <c r="AT182" s="82" t="s">
        <v>39</v>
      </c>
      <c r="AU182" s="82" t="s">
        <v>13</v>
      </c>
      <c r="AY182" s="80" t="s">
        <v>35</v>
      </c>
      <c r="BE182" s="89" t="e">
        <f>IF(#REF!="základní",#REF!,0)</f>
        <v>#REF!</v>
      </c>
      <c r="BF182" s="89" t="e">
        <f>IF(#REF!="snížená",#REF!,0)</f>
        <v>#REF!</v>
      </c>
      <c r="BG182" s="89" t="e">
        <f>IF(#REF!="zákl. přenesená",#REF!,0)</f>
        <v>#REF!</v>
      </c>
      <c r="BH182" s="89" t="e">
        <f>IF(#REF!="sníž. přenesená",#REF!,0)</f>
        <v>#REF!</v>
      </c>
      <c r="BI182" s="89" t="e">
        <f>IF(#REF!="nulová",#REF!,0)</f>
        <v>#REF!</v>
      </c>
      <c r="BJ182" s="82" t="s">
        <v>1</v>
      </c>
      <c r="BK182" s="89" t="e">
        <f>ROUND(#REF!*#REF!,2)</f>
        <v>#REF!</v>
      </c>
      <c r="BL182" s="82" t="s">
        <v>46</v>
      </c>
      <c r="BM182" s="82" t="s">
        <v>50</v>
      </c>
    </row>
    <row r="183" spans="2:65" s="80" customFormat="1" ht="27" customHeight="1" x14ac:dyDescent="0.3">
      <c r="B183" s="20"/>
      <c r="C183" s="35" t="s">
        <v>267</v>
      </c>
      <c r="D183" s="36" t="s">
        <v>39</v>
      </c>
      <c r="E183" s="37"/>
      <c r="F183" s="107" t="s">
        <v>459</v>
      </c>
      <c r="G183" s="108"/>
      <c r="H183" s="108"/>
      <c r="I183" s="108"/>
      <c r="J183" s="42" t="s">
        <v>51</v>
      </c>
      <c r="K183" s="39">
        <v>3</v>
      </c>
      <c r="L183" s="109"/>
      <c r="M183" s="108"/>
      <c r="N183" s="110"/>
      <c r="O183" s="111"/>
      <c r="P183" s="111"/>
      <c r="Q183" s="111"/>
      <c r="R183" s="40"/>
      <c r="S183" s="20"/>
      <c r="T183" s="85">
        <f t="shared" ref="T183" si="56">SUM(N183:S183)</f>
        <v>0</v>
      </c>
      <c r="U183" s="86" t="s">
        <v>8</v>
      </c>
      <c r="X183" s="87">
        <v>0.82</v>
      </c>
      <c r="Y183" s="87" t="e">
        <f>#REF!*#REF!</f>
        <v>#REF!</v>
      </c>
      <c r="Z183" s="87">
        <v>0</v>
      </c>
      <c r="AA183" s="88" t="e">
        <f>#REF!*#REF!</f>
        <v>#REF!</v>
      </c>
      <c r="AR183" s="82" t="s">
        <v>46</v>
      </c>
      <c r="AT183" s="82" t="s">
        <v>39</v>
      </c>
      <c r="AU183" s="82" t="s">
        <v>13</v>
      </c>
      <c r="AY183" s="80" t="s">
        <v>35</v>
      </c>
      <c r="BE183" s="89" t="e">
        <f>IF(#REF!="základní",#REF!,0)</f>
        <v>#REF!</v>
      </c>
      <c r="BF183" s="89" t="e">
        <f>IF(#REF!="snížená",#REF!,0)</f>
        <v>#REF!</v>
      </c>
      <c r="BG183" s="89" t="e">
        <f>IF(#REF!="zákl. přenesená",#REF!,0)</f>
        <v>#REF!</v>
      </c>
      <c r="BH183" s="89" t="e">
        <f>IF(#REF!="sníž. přenesená",#REF!,0)</f>
        <v>#REF!</v>
      </c>
      <c r="BI183" s="89" t="e">
        <f>IF(#REF!="nulová",#REF!,0)</f>
        <v>#REF!</v>
      </c>
      <c r="BJ183" s="82" t="s">
        <v>1</v>
      </c>
      <c r="BK183" s="89" t="e">
        <f>ROUND(#REF!*#REF!,2)</f>
        <v>#REF!</v>
      </c>
      <c r="BL183" s="82" t="s">
        <v>46</v>
      </c>
      <c r="BM183" s="82" t="s">
        <v>50</v>
      </c>
    </row>
    <row r="184" spans="2:65" s="80" customFormat="1" ht="15.75" customHeight="1" x14ac:dyDescent="0.3">
      <c r="B184" s="20"/>
      <c r="C184" s="29" t="s">
        <v>268</v>
      </c>
      <c r="D184" s="30" t="s">
        <v>36</v>
      </c>
      <c r="E184" s="41" t="s">
        <v>270</v>
      </c>
      <c r="F184" s="124" t="s">
        <v>271</v>
      </c>
      <c r="G184" s="111"/>
      <c r="H184" s="111"/>
      <c r="I184" s="111"/>
      <c r="J184" s="32" t="s">
        <v>51</v>
      </c>
      <c r="K184" s="33">
        <v>15</v>
      </c>
      <c r="L184" s="115"/>
      <c r="M184" s="116"/>
      <c r="N184" s="115"/>
      <c r="O184" s="117"/>
      <c r="P184" s="117"/>
      <c r="Q184" s="116"/>
      <c r="R184" s="56"/>
      <c r="S184" s="20"/>
      <c r="T184" s="85">
        <f t="shared" ref="T184:T186" si="57">SUM(N184:S184)</f>
        <v>0</v>
      </c>
      <c r="U184" s="86" t="s">
        <v>8</v>
      </c>
      <c r="X184" s="87">
        <v>0</v>
      </c>
      <c r="Y184" s="87" t="e">
        <f>#REF!*#REF!</f>
        <v>#REF!</v>
      </c>
      <c r="Z184" s="87">
        <v>0</v>
      </c>
      <c r="AA184" s="88" t="e">
        <f>#REF!*#REF!</f>
        <v>#REF!</v>
      </c>
      <c r="AR184" s="82" t="s">
        <v>38</v>
      </c>
      <c r="AT184" s="82" t="s">
        <v>36</v>
      </c>
      <c r="AU184" s="82" t="s">
        <v>13</v>
      </c>
      <c r="AY184" s="80" t="s">
        <v>35</v>
      </c>
      <c r="BE184" s="89" t="e">
        <f>IF(#REF!="základní",#REF!,0)</f>
        <v>#REF!</v>
      </c>
      <c r="BF184" s="89" t="e">
        <f>IF(#REF!="snížená",#REF!,0)</f>
        <v>#REF!</v>
      </c>
      <c r="BG184" s="89" t="e">
        <f>IF(#REF!="zákl. přenesená",#REF!,0)</f>
        <v>#REF!</v>
      </c>
      <c r="BH184" s="89" t="e">
        <f>IF(#REF!="sníž. přenesená",#REF!,0)</f>
        <v>#REF!</v>
      </c>
      <c r="BI184" s="89" t="e">
        <f>IF(#REF!="nulová",#REF!,0)</f>
        <v>#REF!</v>
      </c>
      <c r="BJ184" s="82" t="s">
        <v>1</v>
      </c>
      <c r="BK184" s="89" t="e">
        <f>ROUND(#REF!*#REF!,2)</f>
        <v>#REF!</v>
      </c>
      <c r="BL184" s="82" t="s">
        <v>38</v>
      </c>
      <c r="BM184" s="82" t="s">
        <v>49</v>
      </c>
    </row>
    <row r="185" spans="2:65" s="80" customFormat="1" ht="27" customHeight="1" x14ac:dyDescent="0.3">
      <c r="B185" s="20"/>
      <c r="C185" s="35" t="s">
        <v>263</v>
      </c>
      <c r="D185" s="36" t="s">
        <v>39</v>
      </c>
      <c r="E185" s="37"/>
      <c r="F185" s="107" t="s">
        <v>291</v>
      </c>
      <c r="G185" s="108"/>
      <c r="H185" s="108"/>
      <c r="I185" s="108"/>
      <c r="J185" s="42" t="s">
        <v>51</v>
      </c>
      <c r="K185" s="39">
        <v>6</v>
      </c>
      <c r="L185" s="109"/>
      <c r="M185" s="108"/>
      <c r="N185" s="110"/>
      <c r="O185" s="111"/>
      <c r="P185" s="111"/>
      <c r="Q185" s="111"/>
      <c r="R185" s="40"/>
      <c r="S185" s="20"/>
      <c r="T185" s="85">
        <f t="shared" si="57"/>
        <v>0</v>
      </c>
      <c r="U185" s="86" t="s">
        <v>8</v>
      </c>
      <c r="X185" s="87">
        <v>0.82</v>
      </c>
      <c r="Y185" s="87" t="e">
        <f>#REF!*#REF!</f>
        <v>#REF!</v>
      </c>
      <c r="Z185" s="87">
        <v>0</v>
      </c>
      <c r="AA185" s="88" t="e">
        <f>#REF!*#REF!</f>
        <v>#REF!</v>
      </c>
      <c r="AR185" s="82" t="s">
        <v>46</v>
      </c>
      <c r="AT185" s="82" t="s">
        <v>39</v>
      </c>
      <c r="AU185" s="82" t="s">
        <v>13</v>
      </c>
      <c r="AY185" s="80" t="s">
        <v>35</v>
      </c>
      <c r="BE185" s="89" t="e">
        <f>IF(#REF!="základní",#REF!,0)</f>
        <v>#REF!</v>
      </c>
      <c r="BF185" s="89" t="e">
        <f>IF(#REF!="snížená",#REF!,0)</f>
        <v>#REF!</v>
      </c>
      <c r="BG185" s="89" t="e">
        <f>IF(#REF!="zákl. přenesená",#REF!,0)</f>
        <v>#REF!</v>
      </c>
      <c r="BH185" s="89" t="e">
        <f>IF(#REF!="sníž. přenesená",#REF!,0)</f>
        <v>#REF!</v>
      </c>
      <c r="BI185" s="89" t="e">
        <f>IF(#REF!="nulová",#REF!,0)</f>
        <v>#REF!</v>
      </c>
      <c r="BJ185" s="82" t="s">
        <v>1</v>
      </c>
      <c r="BK185" s="89" t="e">
        <f>ROUND(#REF!*#REF!,2)</f>
        <v>#REF!</v>
      </c>
      <c r="BL185" s="82" t="s">
        <v>46</v>
      </c>
      <c r="BM185" s="82" t="s">
        <v>50</v>
      </c>
    </row>
    <row r="186" spans="2:65" s="80" customFormat="1" ht="27" customHeight="1" x14ac:dyDescent="0.3">
      <c r="B186" s="20"/>
      <c r="C186" s="35" t="s">
        <v>269</v>
      </c>
      <c r="D186" s="36" t="s">
        <v>39</v>
      </c>
      <c r="E186" s="37"/>
      <c r="F186" s="107" t="s">
        <v>292</v>
      </c>
      <c r="G186" s="108"/>
      <c r="H186" s="108"/>
      <c r="I186" s="108"/>
      <c r="J186" s="42" t="s">
        <v>51</v>
      </c>
      <c r="K186" s="39">
        <v>9</v>
      </c>
      <c r="L186" s="109"/>
      <c r="M186" s="108"/>
      <c r="N186" s="110"/>
      <c r="O186" s="111"/>
      <c r="P186" s="111"/>
      <c r="Q186" s="111"/>
      <c r="R186" s="40"/>
      <c r="S186" s="20"/>
      <c r="T186" s="85">
        <f t="shared" si="57"/>
        <v>0</v>
      </c>
      <c r="U186" s="86" t="s">
        <v>8</v>
      </c>
      <c r="X186" s="87">
        <v>0.82</v>
      </c>
      <c r="Y186" s="87" t="e">
        <f>#REF!*#REF!</f>
        <v>#REF!</v>
      </c>
      <c r="Z186" s="87">
        <v>0</v>
      </c>
      <c r="AA186" s="88" t="e">
        <f>#REF!*#REF!</f>
        <v>#REF!</v>
      </c>
      <c r="AR186" s="82" t="s">
        <v>46</v>
      </c>
      <c r="AT186" s="82" t="s">
        <v>39</v>
      </c>
      <c r="AU186" s="82" t="s">
        <v>13</v>
      </c>
      <c r="AY186" s="80" t="s">
        <v>35</v>
      </c>
      <c r="BE186" s="89" t="e">
        <f>IF(#REF!="základní",#REF!,0)</f>
        <v>#REF!</v>
      </c>
      <c r="BF186" s="89" t="e">
        <f>IF(#REF!="snížená",#REF!,0)</f>
        <v>#REF!</v>
      </c>
      <c r="BG186" s="89" t="e">
        <f>IF(#REF!="zákl. přenesená",#REF!,0)</f>
        <v>#REF!</v>
      </c>
      <c r="BH186" s="89" t="e">
        <f>IF(#REF!="sníž. přenesená",#REF!,0)</f>
        <v>#REF!</v>
      </c>
      <c r="BI186" s="89" t="e">
        <f>IF(#REF!="nulová",#REF!,0)</f>
        <v>#REF!</v>
      </c>
      <c r="BJ186" s="82" t="s">
        <v>1</v>
      </c>
      <c r="BK186" s="89" t="e">
        <f>ROUND(#REF!*#REF!,2)</f>
        <v>#REF!</v>
      </c>
      <c r="BL186" s="82" t="s">
        <v>46</v>
      </c>
      <c r="BM186" s="82" t="s">
        <v>50</v>
      </c>
    </row>
    <row r="187" spans="2:65" s="80" customFormat="1" ht="25.5" customHeight="1" x14ac:dyDescent="0.3">
      <c r="B187" s="20"/>
      <c r="C187" s="29" t="s">
        <v>294</v>
      </c>
      <c r="D187" s="30" t="s">
        <v>36</v>
      </c>
      <c r="E187" s="41" t="s">
        <v>293</v>
      </c>
      <c r="F187" s="124" t="s">
        <v>295</v>
      </c>
      <c r="G187" s="111"/>
      <c r="H187" s="111"/>
      <c r="I187" s="111"/>
      <c r="J187" s="56" t="s">
        <v>51</v>
      </c>
      <c r="K187" s="33">
        <f>13/0.69</f>
        <v>18.840579710144929</v>
      </c>
      <c r="L187" s="115"/>
      <c r="M187" s="116"/>
      <c r="N187" s="115"/>
      <c r="O187" s="117"/>
      <c r="P187" s="117"/>
      <c r="Q187" s="116"/>
      <c r="R187" s="56"/>
      <c r="S187" s="20"/>
      <c r="T187" s="85">
        <f t="shared" ref="T187" si="58">SUM(N187:S187)</f>
        <v>0</v>
      </c>
      <c r="U187" s="86" t="s">
        <v>8</v>
      </c>
      <c r="X187" s="87">
        <v>0</v>
      </c>
      <c r="Y187" s="87" t="e">
        <f>#REF!*#REF!</f>
        <v>#REF!</v>
      </c>
      <c r="Z187" s="87">
        <v>0</v>
      </c>
      <c r="AA187" s="88" t="e">
        <f>#REF!*#REF!</f>
        <v>#REF!</v>
      </c>
      <c r="AR187" s="82" t="s">
        <v>38</v>
      </c>
      <c r="AT187" s="82" t="s">
        <v>36</v>
      </c>
      <c r="AU187" s="82" t="s">
        <v>13</v>
      </c>
      <c r="AY187" s="80" t="s">
        <v>35</v>
      </c>
      <c r="BE187" s="89" t="e">
        <f>IF(#REF!="základní",#REF!,0)</f>
        <v>#REF!</v>
      </c>
      <c r="BF187" s="89" t="e">
        <f>IF(#REF!="snížená",#REF!,0)</f>
        <v>#REF!</v>
      </c>
      <c r="BG187" s="89" t="e">
        <f>IF(#REF!="zákl. přenesená",#REF!,0)</f>
        <v>#REF!</v>
      </c>
      <c r="BH187" s="89" t="e">
        <f>IF(#REF!="sníž. přenesená",#REF!,0)</f>
        <v>#REF!</v>
      </c>
      <c r="BI187" s="89" t="e">
        <f>IF(#REF!="nulová",#REF!,0)</f>
        <v>#REF!</v>
      </c>
      <c r="BJ187" s="82" t="s">
        <v>1</v>
      </c>
      <c r="BK187" s="89" t="e">
        <f>ROUND(#REF!*#REF!,2)</f>
        <v>#REF!</v>
      </c>
      <c r="BL187" s="82" t="s">
        <v>38</v>
      </c>
      <c r="BM187" s="82" t="s">
        <v>49</v>
      </c>
    </row>
    <row r="188" spans="2:65" s="80" customFormat="1" ht="30" customHeight="1" x14ac:dyDescent="0.3">
      <c r="B188" s="20"/>
      <c r="C188" s="29" t="s">
        <v>304</v>
      </c>
      <c r="D188" s="30" t="s">
        <v>36</v>
      </c>
      <c r="E188" s="41" t="s">
        <v>297</v>
      </c>
      <c r="F188" s="124" t="s">
        <v>296</v>
      </c>
      <c r="G188" s="111"/>
      <c r="H188" s="111"/>
      <c r="I188" s="111"/>
      <c r="J188" s="56" t="s">
        <v>51</v>
      </c>
      <c r="K188" s="33">
        <f>8.2/1.058</f>
        <v>7.7504725897920599</v>
      </c>
      <c r="L188" s="115"/>
      <c r="M188" s="116"/>
      <c r="N188" s="115"/>
      <c r="O188" s="117"/>
      <c r="P188" s="117"/>
      <c r="Q188" s="116"/>
      <c r="R188" s="56"/>
      <c r="S188" s="20"/>
      <c r="T188" s="85">
        <f t="shared" ref="T188" si="59">SUM(N188:S188)</f>
        <v>0</v>
      </c>
      <c r="U188" s="86" t="s">
        <v>8</v>
      </c>
      <c r="X188" s="87">
        <v>0</v>
      </c>
      <c r="Y188" s="87" t="e">
        <f>#REF!*#REF!</f>
        <v>#REF!</v>
      </c>
      <c r="Z188" s="87">
        <v>0</v>
      </c>
      <c r="AA188" s="88" t="e">
        <f>#REF!*#REF!</f>
        <v>#REF!</v>
      </c>
      <c r="AR188" s="82" t="s">
        <v>38</v>
      </c>
      <c r="AT188" s="82" t="s">
        <v>36</v>
      </c>
      <c r="AU188" s="82" t="s">
        <v>13</v>
      </c>
      <c r="AY188" s="80" t="s">
        <v>35</v>
      </c>
      <c r="BE188" s="89" t="e">
        <f>IF(#REF!="základní",#REF!,0)</f>
        <v>#REF!</v>
      </c>
      <c r="BF188" s="89" t="e">
        <f>IF(#REF!="snížená",#REF!,0)</f>
        <v>#REF!</v>
      </c>
      <c r="BG188" s="89" t="e">
        <f>IF(#REF!="zákl. přenesená",#REF!,0)</f>
        <v>#REF!</v>
      </c>
      <c r="BH188" s="89" t="e">
        <f>IF(#REF!="sníž. přenesená",#REF!,0)</f>
        <v>#REF!</v>
      </c>
      <c r="BI188" s="89" t="e">
        <f>IF(#REF!="nulová",#REF!,0)</f>
        <v>#REF!</v>
      </c>
      <c r="BJ188" s="82" t="s">
        <v>1</v>
      </c>
      <c r="BK188" s="89" t="e">
        <f>ROUND(#REF!*#REF!,2)</f>
        <v>#REF!</v>
      </c>
      <c r="BL188" s="82" t="s">
        <v>38</v>
      </c>
      <c r="BM188" s="82" t="s">
        <v>49</v>
      </c>
    </row>
    <row r="189" spans="2:65" s="80" customFormat="1" ht="30" customHeight="1" x14ac:dyDescent="0.3">
      <c r="B189" s="20"/>
      <c r="C189" s="29" t="s">
        <v>305</v>
      </c>
      <c r="D189" s="30" t="s">
        <v>36</v>
      </c>
      <c r="E189" s="41" t="s">
        <v>298</v>
      </c>
      <c r="F189" s="124" t="s">
        <v>299</v>
      </c>
      <c r="G189" s="111"/>
      <c r="H189" s="111"/>
      <c r="I189" s="111"/>
      <c r="J189" s="56" t="s">
        <v>51</v>
      </c>
      <c r="K189" s="33">
        <f>18.9/1.44</f>
        <v>13.125</v>
      </c>
      <c r="L189" s="115"/>
      <c r="M189" s="116"/>
      <c r="N189" s="115"/>
      <c r="O189" s="117"/>
      <c r="P189" s="117"/>
      <c r="Q189" s="116"/>
      <c r="R189" s="56"/>
      <c r="S189" s="20"/>
      <c r="T189" s="85">
        <f t="shared" ref="T189" si="60">SUM(N189:S189)</f>
        <v>0</v>
      </c>
      <c r="U189" s="86" t="s">
        <v>8</v>
      </c>
      <c r="X189" s="87">
        <v>0</v>
      </c>
      <c r="Y189" s="87" t="e">
        <f>#REF!*#REF!</f>
        <v>#REF!</v>
      </c>
      <c r="Z189" s="87">
        <v>0</v>
      </c>
      <c r="AA189" s="88" t="e">
        <f>#REF!*#REF!</f>
        <v>#REF!</v>
      </c>
      <c r="AR189" s="82" t="s">
        <v>38</v>
      </c>
      <c r="AT189" s="82" t="s">
        <v>36</v>
      </c>
      <c r="AU189" s="82" t="s">
        <v>13</v>
      </c>
      <c r="AY189" s="80" t="s">
        <v>35</v>
      </c>
      <c r="BE189" s="89" t="e">
        <f>IF(#REF!="základní",#REF!,0)</f>
        <v>#REF!</v>
      </c>
      <c r="BF189" s="89" t="e">
        <f>IF(#REF!="snížená",#REF!,0)</f>
        <v>#REF!</v>
      </c>
      <c r="BG189" s="89" t="e">
        <f>IF(#REF!="zákl. přenesená",#REF!,0)</f>
        <v>#REF!</v>
      </c>
      <c r="BH189" s="89" t="e">
        <f>IF(#REF!="sníž. přenesená",#REF!,0)</f>
        <v>#REF!</v>
      </c>
      <c r="BI189" s="89" t="e">
        <f>IF(#REF!="nulová",#REF!,0)</f>
        <v>#REF!</v>
      </c>
      <c r="BJ189" s="82" t="s">
        <v>1</v>
      </c>
      <c r="BK189" s="89" t="e">
        <f>ROUND(#REF!*#REF!,2)</f>
        <v>#REF!</v>
      </c>
      <c r="BL189" s="82" t="s">
        <v>38</v>
      </c>
      <c r="BM189" s="82" t="s">
        <v>49</v>
      </c>
    </row>
    <row r="190" spans="2:65" s="80" customFormat="1" ht="30" customHeight="1" x14ac:dyDescent="0.3">
      <c r="B190" s="20"/>
      <c r="C190" s="29" t="s">
        <v>306</v>
      </c>
      <c r="D190" s="30" t="s">
        <v>36</v>
      </c>
      <c r="E190" s="41" t="s">
        <v>302</v>
      </c>
      <c r="F190" s="124" t="s">
        <v>300</v>
      </c>
      <c r="G190" s="111"/>
      <c r="H190" s="111"/>
      <c r="I190" s="111"/>
      <c r="J190" s="56" t="s">
        <v>51</v>
      </c>
      <c r="K190" s="33">
        <f>28.1/2.17</f>
        <v>12.94930875576037</v>
      </c>
      <c r="L190" s="115"/>
      <c r="M190" s="116"/>
      <c r="N190" s="115"/>
      <c r="O190" s="117"/>
      <c r="P190" s="117"/>
      <c r="Q190" s="116"/>
      <c r="R190" s="56"/>
      <c r="S190" s="20"/>
      <c r="T190" s="85">
        <f t="shared" ref="T190" si="61">SUM(N190:S190)</f>
        <v>0</v>
      </c>
      <c r="U190" s="86" t="s">
        <v>8</v>
      </c>
      <c r="X190" s="87">
        <v>0</v>
      </c>
      <c r="Y190" s="87" t="e">
        <f>#REF!*#REF!</f>
        <v>#REF!</v>
      </c>
      <c r="Z190" s="87">
        <v>0</v>
      </c>
      <c r="AA190" s="88" t="e">
        <f>#REF!*#REF!</f>
        <v>#REF!</v>
      </c>
      <c r="AR190" s="82" t="s">
        <v>38</v>
      </c>
      <c r="AT190" s="82" t="s">
        <v>36</v>
      </c>
      <c r="AU190" s="82" t="s">
        <v>13</v>
      </c>
      <c r="AY190" s="80" t="s">
        <v>35</v>
      </c>
      <c r="BE190" s="89" t="e">
        <f>IF(#REF!="základní",#REF!,0)</f>
        <v>#REF!</v>
      </c>
      <c r="BF190" s="89" t="e">
        <f>IF(#REF!="snížená",#REF!,0)</f>
        <v>#REF!</v>
      </c>
      <c r="BG190" s="89" t="e">
        <f>IF(#REF!="zákl. přenesená",#REF!,0)</f>
        <v>#REF!</v>
      </c>
      <c r="BH190" s="89" t="e">
        <f>IF(#REF!="sníž. přenesená",#REF!,0)</f>
        <v>#REF!</v>
      </c>
      <c r="BI190" s="89" t="e">
        <f>IF(#REF!="nulová",#REF!,0)</f>
        <v>#REF!</v>
      </c>
      <c r="BJ190" s="82" t="s">
        <v>1</v>
      </c>
      <c r="BK190" s="89" t="e">
        <f>ROUND(#REF!*#REF!,2)</f>
        <v>#REF!</v>
      </c>
      <c r="BL190" s="82" t="s">
        <v>38</v>
      </c>
      <c r="BM190" s="82" t="s">
        <v>49</v>
      </c>
    </row>
    <row r="191" spans="2:65" s="80" customFormat="1" ht="30" customHeight="1" x14ac:dyDescent="0.3">
      <c r="B191" s="20"/>
      <c r="C191" s="29" t="s">
        <v>307</v>
      </c>
      <c r="D191" s="30" t="s">
        <v>36</v>
      </c>
      <c r="E191" s="41" t="s">
        <v>303</v>
      </c>
      <c r="F191" s="124" t="s">
        <v>301</v>
      </c>
      <c r="G191" s="111"/>
      <c r="H191" s="111"/>
      <c r="I191" s="111"/>
      <c r="J191" s="56" t="s">
        <v>51</v>
      </c>
      <c r="K191" s="33">
        <f>29.5/2.82</f>
        <v>10.460992907801419</v>
      </c>
      <c r="L191" s="115"/>
      <c r="M191" s="116"/>
      <c r="N191" s="115"/>
      <c r="O191" s="117"/>
      <c r="P191" s="117"/>
      <c r="Q191" s="116"/>
      <c r="R191" s="56"/>
      <c r="S191" s="20"/>
      <c r="T191" s="85">
        <f t="shared" ref="T191" si="62">SUM(N191:S191)</f>
        <v>0</v>
      </c>
      <c r="U191" s="86" t="s">
        <v>8</v>
      </c>
      <c r="X191" s="87">
        <v>0</v>
      </c>
      <c r="Y191" s="87" t="e">
        <f>#REF!*#REF!</f>
        <v>#REF!</v>
      </c>
      <c r="Z191" s="87">
        <v>0</v>
      </c>
      <c r="AA191" s="88" t="e">
        <f>#REF!*#REF!</f>
        <v>#REF!</v>
      </c>
      <c r="AR191" s="82" t="s">
        <v>38</v>
      </c>
      <c r="AT191" s="82" t="s">
        <v>36</v>
      </c>
      <c r="AU191" s="82" t="s">
        <v>13</v>
      </c>
      <c r="AY191" s="80" t="s">
        <v>35</v>
      </c>
      <c r="BE191" s="89" t="e">
        <f>IF(#REF!="základní",#REF!,0)</f>
        <v>#REF!</v>
      </c>
      <c r="BF191" s="89" t="e">
        <f>IF(#REF!="snížená",#REF!,0)</f>
        <v>#REF!</v>
      </c>
      <c r="BG191" s="89" t="e">
        <f>IF(#REF!="zákl. přenesená",#REF!,0)</f>
        <v>#REF!</v>
      </c>
      <c r="BH191" s="89" t="e">
        <f>IF(#REF!="sníž. přenesená",#REF!,0)</f>
        <v>#REF!</v>
      </c>
      <c r="BI191" s="89" t="e">
        <f>IF(#REF!="nulová",#REF!,0)</f>
        <v>#REF!</v>
      </c>
      <c r="BJ191" s="82" t="s">
        <v>1</v>
      </c>
      <c r="BK191" s="89" t="e">
        <f>ROUND(#REF!*#REF!,2)</f>
        <v>#REF!</v>
      </c>
      <c r="BL191" s="82" t="s">
        <v>38</v>
      </c>
      <c r="BM191" s="82" t="s">
        <v>49</v>
      </c>
    </row>
    <row r="192" spans="2:65" s="80" customFormat="1" ht="30" customHeight="1" x14ac:dyDescent="0.3">
      <c r="B192" s="20"/>
      <c r="C192" s="29" t="s">
        <v>317</v>
      </c>
      <c r="D192" s="30" t="s">
        <v>36</v>
      </c>
      <c r="E192" s="41" t="s">
        <v>476</v>
      </c>
      <c r="F192" s="124" t="s">
        <v>475</v>
      </c>
      <c r="G192" s="111"/>
      <c r="H192" s="111"/>
      <c r="I192" s="111"/>
      <c r="J192" s="56" t="s">
        <v>318</v>
      </c>
      <c r="K192" s="33">
        <v>1</v>
      </c>
      <c r="L192" s="115"/>
      <c r="M192" s="116"/>
      <c r="N192" s="115"/>
      <c r="O192" s="117"/>
      <c r="P192" s="117"/>
      <c r="Q192" s="116"/>
      <c r="R192" s="56"/>
      <c r="S192" s="20"/>
      <c r="T192" s="85">
        <f t="shared" ref="T192" si="63">SUM(N192:S192)</f>
        <v>0</v>
      </c>
      <c r="U192" s="86" t="s">
        <v>8</v>
      </c>
      <c r="X192" s="87">
        <v>0</v>
      </c>
      <c r="Y192" s="87" t="e">
        <f>#REF!*#REF!</f>
        <v>#REF!</v>
      </c>
      <c r="Z192" s="87">
        <v>0</v>
      </c>
      <c r="AA192" s="88" t="e">
        <f>#REF!*#REF!</f>
        <v>#REF!</v>
      </c>
      <c r="AR192" s="82" t="s">
        <v>38</v>
      </c>
      <c r="AT192" s="82" t="s">
        <v>36</v>
      </c>
      <c r="AU192" s="82" t="s">
        <v>13</v>
      </c>
      <c r="AY192" s="80" t="s">
        <v>35</v>
      </c>
      <c r="BE192" s="89" t="e">
        <f>IF(#REF!="základní",#REF!,0)</f>
        <v>#REF!</v>
      </c>
      <c r="BF192" s="89" t="e">
        <f>IF(#REF!="snížená",#REF!,0)</f>
        <v>#REF!</v>
      </c>
      <c r="BG192" s="89" t="e">
        <f>IF(#REF!="zákl. přenesená",#REF!,0)</f>
        <v>#REF!</v>
      </c>
      <c r="BH192" s="89" t="e">
        <f>IF(#REF!="sníž. přenesená",#REF!,0)</f>
        <v>#REF!</v>
      </c>
      <c r="BI192" s="89" t="e">
        <f>IF(#REF!="nulová",#REF!,0)</f>
        <v>#REF!</v>
      </c>
      <c r="BJ192" s="82" t="s">
        <v>1</v>
      </c>
      <c r="BK192" s="89" t="e">
        <f>ROUND(#REF!*#REF!,2)</f>
        <v>#REF!</v>
      </c>
      <c r="BL192" s="82" t="s">
        <v>38</v>
      </c>
      <c r="BM192" s="82" t="s">
        <v>49</v>
      </c>
    </row>
    <row r="193" spans="2:65" s="80" customFormat="1" ht="30" customHeight="1" x14ac:dyDescent="0.3">
      <c r="B193" s="20"/>
      <c r="C193" s="29" t="s">
        <v>319</v>
      </c>
      <c r="D193" s="30" t="s">
        <v>36</v>
      </c>
      <c r="E193" s="41" t="s">
        <v>474</v>
      </c>
      <c r="F193" s="124" t="s">
        <v>473</v>
      </c>
      <c r="G193" s="111"/>
      <c r="H193" s="111"/>
      <c r="I193" s="111"/>
      <c r="J193" s="56" t="s">
        <v>318</v>
      </c>
      <c r="K193" s="33">
        <v>2</v>
      </c>
      <c r="L193" s="115"/>
      <c r="M193" s="116"/>
      <c r="N193" s="115"/>
      <c r="O193" s="117"/>
      <c r="P193" s="117"/>
      <c r="Q193" s="116"/>
      <c r="R193" s="56"/>
      <c r="S193" s="20"/>
      <c r="T193" s="85">
        <f t="shared" ref="T193" si="64">SUM(N193:S193)</f>
        <v>0</v>
      </c>
      <c r="U193" s="86" t="s">
        <v>8</v>
      </c>
      <c r="X193" s="87">
        <v>0</v>
      </c>
      <c r="Y193" s="87" t="e">
        <f>#REF!*#REF!</f>
        <v>#REF!</v>
      </c>
      <c r="Z193" s="87">
        <v>0</v>
      </c>
      <c r="AA193" s="88" t="e">
        <f>#REF!*#REF!</f>
        <v>#REF!</v>
      </c>
      <c r="AR193" s="82" t="s">
        <v>38</v>
      </c>
      <c r="AT193" s="82" t="s">
        <v>36</v>
      </c>
      <c r="AU193" s="82" t="s">
        <v>13</v>
      </c>
      <c r="AY193" s="80" t="s">
        <v>35</v>
      </c>
      <c r="BE193" s="89" t="e">
        <f>IF(#REF!="základní",#REF!,0)</f>
        <v>#REF!</v>
      </c>
      <c r="BF193" s="89" t="e">
        <f>IF(#REF!="snížená",#REF!,0)</f>
        <v>#REF!</v>
      </c>
      <c r="BG193" s="89" t="e">
        <f>IF(#REF!="zákl. přenesená",#REF!,0)</f>
        <v>#REF!</v>
      </c>
      <c r="BH193" s="89" t="e">
        <f>IF(#REF!="sníž. přenesená",#REF!,0)</f>
        <v>#REF!</v>
      </c>
      <c r="BI193" s="89" t="e">
        <f>IF(#REF!="nulová",#REF!,0)</f>
        <v>#REF!</v>
      </c>
      <c r="BJ193" s="82" t="s">
        <v>1</v>
      </c>
      <c r="BK193" s="89" t="e">
        <f>ROUND(#REF!*#REF!,2)</f>
        <v>#REF!</v>
      </c>
      <c r="BL193" s="82" t="s">
        <v>38</v>
      </c>
      <c r="BM193" s="82" t="s">
        <v>49</v>
      </c>
    </row>
    <row r="194" spans="2:65" s="80" customFormat="1" ht="30" customHeight="1" x14ac:dyDescent="0.3">
      <c r="B194" s="20"/>
      <c r="C194" s="29" t="s">
        <v>320</v>
      </c>
      <c r="D194" s="30" t="s">
        <v>36</v>
      </c>
      <c r="E194" s="41" t="s">
        <v>322</v>
      </c>
      <c r="F194" s="124" t="s">
        <v>321</v>
      </c>
      <c r="G194" s="111"/>
      <c r="H194" s="111"/>
      <c r="I194" s="111"/>
      <c r="J194" s="56" t="s">
        <v>318</v>
      </c>
      <c r="K194" s="33">
        <v>4</v>
      </c>
      <c r="L194" s="115"/>
      <c r="M194" s="116"/>
      <c r="N194" s="115"/>
      <c r="O194" s="117"/>
      <c r="P194" s="117"/>
      <c r="Q194" s="116"/>
      <c r="R194" s="56"/>
      <c r="S194" s="20"/>
      <c r="T194" s="85">
        <f t="shared" ref="T194" si="65">SUM(N194:S194)</f>
        <v>0</v>
      </c>
      <c r="U194" s="86" t="s">
        <v>8</v>
      </c>
      <c r="X194" s="87">
        <v>0</v>
      </c>
      <c r="Y194" s="87" t="e">
        <f>#REF!*#REF!</f>
        <v>#REF!</v>
      </c>
      <c r="Z194" s="87">
        <v>0</v>
      </c>
      <c r="AA194" s="88" t="e">
        <f>#REF!*#REF!</f>
        <v>#REF!</v>
      </c>
      <c r="AR194" s="82" t="s">
        <v>38</v>
      </c>
      <c r="AT194" s="82" t="s">
        <v>36</v>
      </c>
      <c r="AU194" s="82" t="s">
        <v>13</v>
      </c>
      <c r="AY194" s="80" t="s">
        <v>35</v>
      </c>
      <c r="BE194" s="89" t="e">
        <f>IF(#REF!="základní",#REF!,0)</f>
        <v>#REF!</v>
      </c>
      <c r="BF194" s="89" t="e">
        <f>IF(#REF!="snížená",#REF!,0)</f>
        <v>#REF!</v>
      </c>
      <c r="BG194" s="89" t="e">
        <f>IF(#REF!="zákl. přenesená",#REF!,0)</f>
        <v>#REF!</v>
      </c>
      <c r="BH194" s="89" t="e">
        <f>IF(#REF!="sníž. přenesená",#REF!,0)</f>
        <v>#REF!</v>
      </c>
      <c r="BI194" s="89" t="e">
        <f>IF(#REF!="nulová",#REF!,0)</f>
        <v>#REF!</v>
      </c>
      <c r="BJ194" s="82" t="s">
        <v>1</v>
      </c>
      <c r="BK194" s="89" t="e">
        <f>ROUND(#REF!*#REF!,2)</f>
        <v>#REF!</v>
      </c>
      <c r="BL194" s="82" t="s">
        <v>38</v>
      </c>
      <c r="BM194" s="82" t="s">
        <v>49</v>
      </c>
    </row>
    <row r="195" spans="2:65" s="80" customFormat="1" ht="30" customHeight="1" x14ac:dyDescent="0.3">
      <c r="B195" s="20"/>
      <c r="C195" s="29" t="s">
        <v>479</v>
      </c>
      <c r="D195" s="30" t="s">
        <v>36</v>
      </c>
      <c r="E195" s="41" t="s">
        <v>477</v>
      </c>
      <c r="F195" s="124" t="s">
        <v>478</v>
      </c>
      <c r="G195" s="111"/>
      <c r="H195" s="111"/>
      <c r="I195" s="111"/>
      <c r="J195" s="56" t="s">
        <v>318</v>
      </c>
      <c r="K195" s="33">
        <v>4</v>
      </c>
      <c r="L195" s="115"/>
      <c r="M195" s="116"/>
      <c r="N195" s="115"/>
      <c r="O195" s="117"/>
      <c r="P195" s="117"/>
      <c r="Q195" s="116"/>
      <c r="R195" s="56"/>
      <c r="S195" s="20"/>
      <c r="T195" s="85">
        <f t="shared" ref="T195" si="66">SUM(N195:S195)</f>
        <v>0</v>
      </c>
      <c r="U195" s="86" t="s">
        <v>8</v>
      </c>
      <c r="X195" s="87">
        <v>0</v>
      </c>
      <c r="Y195" s="87" t="e">
        <f>#REF!*#REF!</f>
        <v>#REF!</v>
      </c>
      <c r="Z195" s="87">
        <v>0</v>
      </c>
      <c r="AA195" s="88" t="e">
        <f>#REF!*#REF!</f>
        <v>#REF!</v>
      </c>
      <c r="AR195" s="82" t="s">
        <v>38</v>
      </c>
      <c r="AT195" s="82" t="s">
        <v>36</v>
      </c>
      <c r="AU195" s="82" t="s">
        <v>13</v>
      </c>
      <c r="AY195" s="80" t="s">
        <v>35</v>
      </c>
      <c r="BE195" s="89" t="e">
        <f>IF(#REF!="základní",#REF!,0)</f>
        <v>#REF!</v>
      </c>
      <c r="BF195" s="89" t="e">
        <f>IF(#REF!="snížená",#REF!,0)</f>
        <v>#REF!</v>
      </c>
      <c r="BG195" s="89" t="e">
        <f>IF(#REF!="zákl. přenesená",#REF!,0)</f>
        <v>#REF!</v>
      </c>
      <c r="BH195" s="89" t="e">
        <f>IF(#REF!="sníž. přenesená",#REF!,0)</f>
        <v>#REF!</v>
      </c>
      <c r="BI195" s="89" t="e">
        <f>IF(#REF!="nulová",#REF!,0)</f>
        <v>#REF!</v>
      </c>
      <c r="BJ195" s="82" t="s">
        <v>1</v>
      </c>
      <c r="BK195" s="89" t="e">
        <f>ROUND(#REF!*#REF!,2)</f>
        <v>#REF!</v>
      </c>
      <c r="BL195" s="82" t="s">
        <v>38</v>
      </c>
      <c r="BM195" s="82" t="s">
        <v>49</v>
      </c>
    </row>
    <row r="196" spans="2:65" s="80" customFormat="1" ht="30" customHeight="1" x14ac:dyDescent="0.3">
      <c r="B196" s="20"/>
      <c r="C196" s="29" t="s">
        <v>479</v>
      </c>
      <c r="D196" s="30" t="s">
        <v>36</v>
      </c>
      <c r="E196" s="41" t="s">
        <v>481</v>
      </c>
      <c r="F196" s="124" t="s">
        <v>480</v>
      </c>
      <c r="G196" s="111"/>
      <c r="H196" s="111"/>
      <c r="I196" s="111"/>
      <c r="J196" s="56" t="s">
        <v>318</v>
      </c>
      <c r="K196" s="33">
        <v>2</v>
      </c>
      <c r="L196" s="115"/>
      <c r="M196" s="116"/>
      <c r="N196" s="115"/>
      <c r="O196" s="117"/>
      <c r="P196" s="117"/>
      <c r="Q196" s="116"/>
      <c r="R196" s="56"/>
      <c r="S196" s="20"/>
      <c r="T196" s="85">
        <f t="shared" ref="T196" si="67">SUM(N196:S196)</f>
        <v>0</v>
      </c>
      <c r="U196" s="86" t="s">
        <v>8</v>
      </c>
      <c r="X196" s="87">
        <v>0</v>
      </c>
      <c r="Y196" s="87" t="e">
        <f>#REF!*#REF!</f>
        <v>#REF!</v>
      </c>
      <c r="Z196" s="87">
        <v>0</v>
      </c>
      <c r="AA196" s="88" t="e">
        <f>#REF!*#REF!</f>
        <v>#REF!</v>
      </c>
      <c r="AR196" s="82" t="s">
        <v>38</v>
      </c>
      <c r="AT196" s="82" t="s">
        <v>36</v>
      </c>
      <c r="AU196" s="82" t="s">
        <v>13</v>
      </c>
      <c r="AY196" s="80" t="s">
        <v>35</v>
      </c>
      <c r="BE196" s="89" t="e">
        <f>IF(#REF!="základní",#REF!,0)</f>
        <v>#REF!</v>
      </c>
      <c r="BF196" s="89" t="e">
        <f>IF(#REF!="snížená",#REF!,0)</f>
        <v>#REF!</v>
      </c>
      <c r="BG196" s="89" t="e">
        <f>IF(#REF!="zákl. přenesená",#REF!,0)</f>
        <v>#REF!</v>
      </c>
      <c r="BH196" s="89" t="e">
        <f>IF(#REF!="sníž. přenesená",#REF!,0)</f>
        <v>#REF!</v>
      </c>
      <c r="BI196" s="89" t="e">
        <f>IF(#REF!="nulová",#REF!,0)</f>
        <v>#REF!</v>
      </c>
      <c r="BJ196" s="82" t="s">
        <v>1</v>
      </c>
      <c r="BK196" s="89" t="e">
        <f>ROUND(#REF!*#REF!,2)</f>
        <v>#REF!</v>
      </c>
      <c r="BL196" s="82" t="s">
        <v>38</v>
      </c>
      <c r="BM196" s="82" t="s">
        <v>49</v>
      </c>
    </row>
    <row r="197" spans="2:65" s="52" customFormat="1" ht="37.5" customHeight="1" x14ac:dyDescent="0.35">
      <c r="B197" s="24"/>
      <c r="C197" s="74"/>
      <c r="D197" s="75" t="s">
        <v>19</v>
      </c>
      <c r="N197" s="149"/>
      <c r="O197" s="149"/>
      <c r="P197" s="149"/>
      <c r="Q197" s="149"/>
      <c r="R197" s="49"/>
      <c r="S197" s="50"/>
      <c r="T197" s="98"/>
      <c r="U197" s="99"/>
      <c r="V197" s="99"/>
      <c r="W197" s="100">
        <f>SUM($W$198:$W$206)</f>
        <v>0</v>
      </c>
      <c r="X197" s="99"/>
      <c r="Y197" s="100" t="e">
        <f>SUM($Y$198:$Y$206)</f>
        <v>#REF!</v>
      </c>
      <c r="Z197" s="99"/>
      <c r="AA197" s="100" t="e">
        <f>SUM($AA$198:$AA$206)</f>
        <v>#REF!</v>
      </c>
      <c r="AB197" s="99"/>
      <c r="AR197" s="83" t="s">
        <v>44</v>
      </c>
      <c r="AT197" s="83" t="s">
        <v>11</v>
      </c>
      <c r="AU197" s="83" t="s">
        <v>12</v>
      </c>
      <c r="AY197" s="83" t="s">
        <v>35</v>
      </c>
      <c r="BK197" s="55" t="e">
        <f>SUM($BK$198:$BK$206)</f>
        <v>#REF!</v>
      </c>
    </row>
    <row r="198" spans="2:65" s="80" customFormat="1" ht="15.75" customHeight="1" x14ac:dyDescent="0.3">
      <c r="B198" s="20"/>
      <c r="C198" s="29" t="s">
        <v>309</v>
      </c>
      <c r="D198" s="30" t="s">
        <v>36</v>
      </c>
      <c r="E198" s="31" t="s">
        <v>111</v>
      </c>
      <c r="F198" s="128" t="s">
        <v>112</v>
      </c>
      <c r="G198" s="140"/>
      <c r="H198" s="140"/>
      <c r="I198" s="141"/>
      <c r="J198" s="32" t="s">
        <v>113</v>
      </c>
      <c r="K198" s="33">
        <v>5</v>
      </c>
      <c r="L198" s="115"/>
      <c r="M198" s="116"/>
      <c r="N198" s="115"/>
      <c r="O198" s="117"/>
      <c r="P198" s="117"/>
      <c r="Q198" s="116"/>
      <c r="R198" s="56"/>
      <c r="S198" s="20"/>
      <c r="T198" s="85">
        <f t="shared" ref="T198:T199" si="68">SUM(N198:S198)</f>
        <v>0</v>
      </c>
      <c r="U198" s="86" t="s">
        <v>8</v>
      </c>
      <c r="X198" s="87">
        <v>1.2999999999999999E-4</v>
      </c>
      <c r="Y198" s="87">
        <f>$X$198*$K$198</f>
        <v>6.4999999999999997E-4</v>
      </c>
      <c r="Z198" s="87">
        <v>0</v>
      </c>
      <c r="AA198" s="88">
        <f>$Z$198*$K$198</f>
        <v>0</v>
      </c>
      <c r="AR198" s="82" t="s">
        <v>44</v>
      </c>
      <c r="AT198" s="82" t="s">
        <v>36</v>
      </c>
      <c r="AU198" s="82" t="s">
        <v>1</v>
      </c>
      <c r="AY198" s="80" t="s">
        <v>35</v>
      </c>
      <c r="BE198" s="89">
        <f>IF($U$198="základní",$N$198,0)</f>
        <v>0</v>
      </c>
      <c r="BF198" s="89">
        <f>IF($U$198="snížená",$N$198,0)</f>
        <v>0</v>
      </c>
      <c r="BG198" s="89">
        <f>IF($U$198="zákl. přenesená",$N$198,0)</f>
        <v>0</v>
      </c>
      <c r="BH198" s="89">
        <f>IF($U$198="sníž. přenesená",$N$198,0)</f>
        <v>0</v>
      </c>
      <c r="BI198" s="89">
        <f>IF($U$198="nulová",$N$198,0)</f>
        <v>0</v>
      </c>
      <c r="BJ198" s="82" t="s">
        <v>1</v>
      </c>
      <c r="BK198" s="89">
        <f>ROUND($L$198*$K$198,2)</f>
        <v>0</v>
      </c>
      <c r="BL198" s="82" t="s">
        <v>44</v>
      </c>
      <c r="BM198" s="82" t="s">
        <v>54</v>
      </c>
    </row>
    <row r="199" spans="2:65" s="80" customFormat="1" ht="15.75" customHeight="1" x14ac:dyDescent="0.3">
      <c r="B199" s="20"/>
      <c r="C199" s="29" t="s">
        <v>310</v>
      </c>
      <c r="D199" s="30" t="s">
        <v>36</v>
      </c>
      <c r="E199" s="31" t="s">
        <v>115</v>
      </c>
      <c r="F199" s="128" t="s">
        <v>114</v>
      </c>
      <c r="G199" s="140"/>
      <c r="H199" s="140"/>
      <c r="I199" s="141"/>
      <c r="J199" s="32" t="s">
        <v>116</v>
      </c>
      <c r="K199" s="33">
        <v>0.52</v>
      </c>
      <c r="L199" s="115"/>
      <c r="M199" s="116"/>
      <c r="N199" s="115"/>
      <c r="O199" s="117"/>
      <c r="P199" s="117"/>
      <c r="Q199" s="116"/>
      <c r="R199" s="56"/>
      <c r="S199" s="20"/>
      <c r="T199" s="85">
        <f t="shared" si="68"/>
        <v>0</v>
      </c>
      <c r="U199" s="86" t="s">
        <v>8</v>
      </c>
      <c r="X199" s="87">
        <v>1.2999999999999999E-4</v>
      </c>
      <c r="Y199" s="87">
        <f>$X$198*$K$198</f>
        <v>6.4999999999999997E-4</v>
      </c>
      <c r="Z199" s="87">
        <v>0</v>
      </c>
      <c r="AA199" s="88">
        <f>$Z$198*$K$198</f>
        <v>0</v>
      </c>
      <c r="AR199" s="82" t="s">
        <v>44</v>
      </c>
      <c r="AT199" s="82" t="s">
        <v>36</v>
      </c>
      <c r="AU199" s="82" t="s">
        <v>1</v>
      </c>
      <c r="AY199" s="80" t="s">
        <v>35</v>
      </c>
      <c r="BE199" s="89">
        <f>IF($U$198="základní",$N$198,0)</f>
        <v>0</v>
      </c>
      <c r="BF199" s="89">
        <f>IF($U$198="snížená",$N$198,0)</f>
        <v>0</v>
      </c>
      <c r="BG199" s="89">
        <f>IF($U$198="zákl. přenesená",$N$198,0)</f>
        <v>0</v>
      </c>
      <c r="BH199" s="89">
        <f>IF($U$198="sníž. přenesená",$N$198,0)</f>
        <v>0</v>
      </c>
      <c r="BI199" s="89">
        <f>IF($U$198="nulová",$N$198,0)</f>
        <v>0</v>
      </c>
      <c r="BJ199" s="82" t="s">
        <v>1</v>
      </c>
      <c r="BK199" s="89">
        <f>ROUND($L$198*$K$198,2)</f>
        <v>0</v>
      </c>
      <c r="BL199" s="82" t="s">
        <v>44</v>
      </c>
      <c r="BM199" s="82" t="s">
        <v>54</v>
      </c>
    </row>
    <row r="200" spans="2:65" s="80" customFormat="1" ht="39.75" customHeight="1" x14ac:dyDescent="0.3">
      <c r="B200" s="20"/>
      <c r="C200" s="29" t="s">
        <v>311</v>
      </c>
      <c r="D200" s="30" t="s">
        <v>36</v>
      </c>
      <c r="E200" s="31" t="s">
        <v>117</v>
      </c>
      <c r="F200" s="139" t="s">
        <v>55</v>
      </c>
      <c r="G200" s="140"/>
      <c r="H200" s="140"/>
      <c r="I200" s="141"/>
      <c r="J200" s="43" t="s">
        <v>37</v>
      </c>
      <c r="K200" s="33">
        <v>350</v>
      </c>
      <c r="L200" s="115"/>
      <c r="M200" s="116"/>
      <c r="N200" s="115"/>
      <c r="O200" s="117"/>
      <c r="P200" s="117"/>
      <c r="Q200" s="116"/>
      <c r="R200" s="56"/>
      <c r="S200" s="20"/>
      <c r="T200" s="85">
        <f t="shared" ref="T200:T205" si="69">SUM(N200:S200)</f>
        <v>0</v>
      </c>
      <c r="U200" s="86" t="s">
        <v>8</v>
      </c>
      <c r="X200" s="87">
        <v>1.2999999999999999E-4</v>
      </c>
      <c r="Y200" s="87">
        <f>$X$200*$K$200</f>
        <v>4.5499999999999999E-2</v>
      </c>
      <c r="Z200" s="87">
        <v>0</v>
      </c>
      <c r="AA200" s="88">
        <f>$Z$200*$K$200</f>
        <v>0</v>
      </c>
      <c r="AR200" s="82" t="s">
        <v>44</v>
      </c>
      <c r="AT200" s="82" t="s">
        <v>36</v>
      </c>
      <c r="AU200" s="82" t="s">
        <v>1</v>
      </c>
      <c r="AY200" s="80" t="s">
        <v>35</v>
      </c>
      <c r="BE200" s="89">
        <f>IF($U$200="základní",$N$200,0)</f>
        <v>0</v>
      </c>
      <c r="BF200" s="89">
        <f>IF($U$200="snížená",$N$200,0)</f>
        <v>0</v>
      </c>
      <c r="BG200" s="89">
        <f>IF($U$200="zákl. přenesená",$N$200,0)</f>
        <v>0</v>
      </c>
      <c r="BH200" s="89">
        <f>IF($U$200="sníž. přenesená",$N$200,0)</f>
        <v>0</v>
      </c>
      <c r="BI200" s="89">
        <f>IF($U$200="nulová",$N$200,0)</f>
        <v>0</v>
      </c>
      <c r="BJ200" s="82" t="s">
        <v>1</v>
      </c>
      <c r="BK200" s="89">
        <f>ROUND($L$200*$K$200,2)</f>
        <v>0</v>
      </c>
      <c r="BL200" s="82" t="s">
        <v>44</v>
      </c>
      <c r="BM200" s="82" t="s">
        <v>56</v>
      </c>
    </row>
    <row r="201" spans="2:65" s="80" customFormat="1" ht="15.75" customHeight="1" x14ac:dyDescent="0.3">
      <c r="B201" s="20"/>
      <c r="C201" s="29" t="s">
        <v>312</v>
      </c>
      <c r="D201" s="30" t="s">
        <v>36</v>
      </c>
      <c r="E201" s="31" t="s">
        <v>118</v>
      </c>
      <c r="F201" s="139" t="s">
        <v>57</v>
      </c>
      <c r="G201" s="140"/>
      <c r="H201" s="140"/>
      <c r="I201" s="141"/>
      <c r="J201" s="43" t="s">
        <v>58</v>
      </c>
      <c r="K201" s="33">
        <v>48</v>
      </c>
      <c r="L201" s="115"/>
      <c r="M201" s="116"/>
      <c r="N201" s="115"/>
      <c r="O201" s="117"/>
      <c r="P201" s="117"/>
      <c r="Q201" s="116"/>
      <c r="R201" s="40"/>
      <c r="S201" s="20"/>
      <c r="T201" s="85">
        <f t="shared" si="69"/>
        <v>0</v>
      </c>
      <c r="U201" s="86" t="s">
        <v>8</v>
      </c>
      <c r="X201" s="87">
        <v>1.2999999999999999E-4</v>
      </c>
      <c r="Y201" s="87">
        <f>$X$201*$K$201</f>
        <v>6.239999999999999E-3</v>
      </c>
      <c r="Z201" s="87">
        <v>0</v>
      </c>
      <c r="AA201" s="88">
        <f>$Z$201*$K$201</f>
        <v>0</v>
      </c>
      <c r="AR201" s="82" t="s">
        <v>44</v>
      </c>
      <c r="AT201" s="82" t="s">
        <v>36</v>
      </c>
      <c r="AU201" s="82" t="s">
        <v>1</v>
      </c>
      <c r="AY201" s="80" t="s">
        <v>35</v>
      </c>
      <c r="BE201" s="89">
        <f>IF($U$201="základní",$N$201,0)</f>
        <v>0</v>
      </c>
      <c r="BF201" s="89">
        <f>IF($U$201="snížená",$N$201,0)</f>
        <v>0</v>
      </c>
      <c r="BG201" s="89">
        <f>IF($U$201="zákl. přenesená",$N$201,0)</f>
        <v>0</v>
      </c>
      <c r="BH201" s="89">
        <f>IF($U$201="sníž. přenesená",$N$201,0)</f>
        <v>0</v>
      </c>
      <c r="BI201" s="89">
        <f>IF($U$201="nulová",$N$201,0)</f>
        <v>0</v>
      </c>
      <c r="BJ201" s="82" t="s">
        <v>1</v>
      </c>
      <c r="BK201" s="89">
        <f>ROUND($L$201*$K$201,2)</f>
        <v>0</v>
      </c>
      <c r="BL201" s="82" t="s">
        <v>44</v>
      </c>
      <c r="BM201" s="82" t="s">
        <v>59</v>
      </c>
    </row>
    <row r="202" spans="2:65" s="80" customFormat="1" ht="15.75" customHeight="1" x14ac:dyDescent="0.3">
      <c r="B202" s="20"/>
      <c r="C202" s="29" t="s">
        <v>313</v>
      </c>
      <c r="D202" s="30" t="s">
        <v>36</v>
      </c>
      <c r="E202" s="31" t="s">
        <v>119</v>
      </c>
      <c r="F202" s="139" t="s">
        <v>60</v>
      </c>
      <c r="G202" s="140"/>
      <c r="H202" s="140"/>
      <c r="I202" s="141"/>
      <c r="J202" s="43" t="s">
        <v>58</v>
      </c>
      <c r="K202" s="33">
        <v>72</v>
      </c>
      <c r="L202" s="115"/>
      <c r="M202" s="116"/>
      <c r="N202" s="115"/>
      <c r="O202" s="117"/>
      <c r="P202" s="117"/>
      <c r="Q202" s="116"/>
      <c r="R202" s="40"/>
      <c r="S202" s="20"/>
      <c r="T202" s="85">
        <f t="shared" si="69"/>
        <v>0</v>
      </c>
      <c r="U202" s="86" t="s">
        <v>8</v>
      </c>
      <c r="X202" s="87">
        <v>1.2999999999999999E-4</v>
      </c>
      <c r="Y202" s="87">
        <f>$X$202*$K$202</f>
        <v>9.3599999999999985E-3</v>
      </c>
      <c r="Z202" s="87">
        <v>0</v>
      </c>
      <c r="AA202" s="88">
        <f>$Z$202*$K$202</f>
        <v>0</v>
      </c>
      <c r="AR202" s="82" t="s">
        <v>44</v>
      </c>
      <c r="AT202" s="82" t="s">
        <v>36</v>
      </c>
      <c r="AU202" s="82" t="s">
        <v>1</v>
      </c>
      <c r="AY202" s="80" t="s">
        <v>35</v>
      </c>
      <c r="BE202" s="89">
        <f>IF($U$202="základní",$N$202,0)</f>
        <v>0</v>
      </c>
      <c r="BF202" s="89">
        <f>IF($U$202="snížená",$N$202,0)</f>
        <v>0</v>
      </c>
      <c r="BG202" s="89">
        <f>IF($U$202="zákl. přenesená",$N$202,0)</f>
        <v>0</v>
      </c>
      <c r="BH202" s="89">
        <f>IF($U$202="sníž. přenesená",$N$202,0)</f>
        <v>0</v>
      </c>
      <c r="BI202" s="89">
        <f>IF($U$202="nulová",$N$202,0)</f>
        <v>0</v>
      </c>
      <c r="BJ202" s="82" t="s">
        <v>1</v>
      </c>
      <c r="BK202" s="89">
        <f>ROUND($L$202*$K$202,2)</f>
        <v>0</v>
      </c>
      <c r="BL202" s="82" t="s">
        <v>44</v>
      </c>
      <c r="BM202" s="82" t="s">
        <v>61</v>
      </c>
    </row>
    <row r="203" spans="2:65" s="80" customFormat="1" ht="15.75" customHeight="1" x14ac:dyDescent="0.3">
      <c r="B203" s="20"/>
      <c r="C203" s="29" t="s">
        <v>314</v>
      </c>
      <c r="D203" s="30" t="s">
        <v>36</v>
      </c>
      <c r="E203" s="31" t="s">
        <v>120</v>
      </c>
      <c r="F203" s="139" t="s">
        <v>62</v>
      </c>
      <c r="G203" s="140"/>
      <c r="H203" s="140"/>
      <c r="I203" s="141"/>
      <c r="J203" s="43" t="s">
        <v>58</v>
      </c>
      <c r="K203" s="33">
        <v>24</v>
      </c>
      <c r="L203" s="115"/>
      <c r="M203" s="116"/>
      <c r="N203" s="115"/>
      <c r="O203" s="117"/>
      <c r="P203" s="117"/>
      <c r="Q203" s="116"/>
      <c r="R203" s="40"/>
      <c r="S203" s="20"/>
      <c r="T203" s="85">
        <f t="shared" si="69"/>
        <v>0</v>
      </c>
      <c r="U203" s="86" t="s">
        <v>8</v>
      </c>
      <c r="X203" s="87">
        <v>1.2999999999999999E-4</v>
      </c>
      <c r="Y203" s="87">
        <f>$X$203*$K$203</f>
        <v>3.1199999999999995E-3</v>
      </c>
      <c r="Z203" s="87">
        <v>0</v>
      </c>
      <c r="AA203" s="88">
        <f>$Z$203*$K$203</f>
        <v>0</v>
      </c>
      <c r="AR203" s="82" t="s">
        <v>44</v>
      </c>
      <c r="AT203" s="82" t="s">
        <v>36</v>
      </c>
      <c r="AU203" s="82" t="s">
        <v>1</v>
      </c>
      <c r="AY203" s="80" t="s">
        <v>35</v>
      </c>
      <c r="BE203" s="89">
        <f>IF($U$203="základní",$N$203,0)</f>
        <v>0</v>
      </c>
      <c r="BF203" s="89">
        <f>IF($U$203="snížená",$N$203,0)</f>
        <v>0</v>
      </c>
      <c r="BG203" s="89">
        <f>IF($U$203="zákl. přenesená",$N$203,0)</f>
        <v>0</v>
      </c>
      <c r="BH203" s="89">
        <f>IF($U$203="sníž. přenesená",$N$203,0)</f>
        <v>0</v>
      </c>
      <c r="BI203" s="89">
        <f>IF($U$203="nulová",$N$203,0)</f>
        <v>0</v>
      </c>
      <c r="BJ203" s="82" t="s">
        <v>1</v>
      </c>
      <c r="BK203" s="89">
        <f>ROUND($L$203*$K$203,2)</f>
        <v>0</v>
      </c>
      <c r="BL203" s="82" t="s">
        <v>44</v>
      </c>
      <c r="BM203" s="82" t="s">
        <v>63</v>
      </c>
    </row>
    <row r="204" spans="2:65" s="80" customFormat="1" ht="15.75" customHeight="1" x14ac:dyDescent="0.3">
      <c r="B204" s="20"/>
      <c r="C204" s="29" t="s">
        <v>315</v>
      </c>
      <c r="D204" s="30" t="s">
        <v>36</v>
      </c>
      <c r="E204" s="41" t="s">
        <v>121</v>
      </c>
      <c r="F204" s="112" t="s">
        <v>64</v>
      </c>
      <c r="G204" s="140"/>
      <c r="H204" s="140"/>
      <c r="I204" s="141"/>
      <c r="J204" s="56" t="s">
        <v>71</v>
      </c>
      <c r="K204" s="33">
        <v>1</v>
      </c>
      <c r="L204" s="115"/>
      <c r="M204" s="116"/>
      <c r="N204" s="115"/>
      <c r="O204" s="117"/>
      <c r="P204" s="117"/>
      <c r="Q204" s="116"/>
      <c r="R204" s="40"/>
      <c r="S204" s="20"/>
      <c r="T204" s="85">
        <f t="shared" si="69"/>
        <v>0</v>
      </c>
      <c r="U204" s="86" t="s">
        <v>8</v>
      </c>
      <c r="X204" s="87">
        <v>1.2999999999999999E-4</v>
      </c>
      <c r="Y204" s="87" t="e">
        <f>#REF!*#REF!</f>
        <v>#REF!</v>
      </c>
      <c r="Z204" s="87">
        <v>0</v>
      </c>
      <c r="AA204" s="88" t="e">
        <f>#REF!*#REF!</f>
        <v>#REF!</v>
      </c>
      <c r="AR204" s="82" t="s">
        <v>44</v>
      </c>
      <c r="AT204" s="82" t="s">
        <v>36</v>
      </c>
      <c r="AU204" s="82" t="s">
        <v>1</v>
      </c>
      <c r="AY204" s="80" t="s">
        <v>35</v>
      </c>
      <c r="BE204" s="89" t="e">
        <f>IF(#REF!="základní",#REF!,0)</f>
        <v>#REF!</v>
      </c>
      <c r="BF204" s="89" t="e">
        <f>IF(#REF!="snížená",#REF!,0)</f>
        <v>#REF!</v>
      </c>
      <c r="BG204" s="89" t="e">
        <f>IF(#REF!="zákl. přenesená",#REF!,0)</f>
        <v>#REF!</v>
      </c>
      <c r="BH204" s="89" t="e">
        <f>IF(#REF!="sníž. přenesená",#REF!,0)</f>
        <v>#REF!</v>
      </c>
      <c r="BI204" s="89" t="e">
        <f>IF(#REF!="nulová",#REF!,0)</f>
        <v>#REF!</v>
      </c>
      <c r="BJ204" s="82" t="s">
        <v>1</v>
      </c>
      <c r="BK204" s="89" t="e">
        <f>ROUND(#REF!*#REF!,2)</f>
        <v>#REF!</v>
      </c>
      <c r="BL204" s="82" t="s">
        <v>44</v>
      </c>
      <c r="BM204" s="82" t="s">
        <v>65</v>
      </c>
    </row>
    <row r="205" spans="2:65" s="80" customFormat="1" ht="27" customHeight="1" x14ac:dyDescent="0.3">
      <c r="B205" s="20"/>
      <c r="C205" s="29" t="s">
        <v>316</v>
      </c>
      <c r="D205" s="30" t="s">
        <v>36</v>
      </c>
      <c r="E205" s="77" t="s">
        <v>66</v>
      </c>
      <c r="F205" s="139" t="s">
        <v>67</v>
      </c>
      <c r="G205" s="140"/>
      <c r="H205" s="140"/>
      <c r="I205" s="141"/>
      <c r="J205" s="43" t="s">
        <v>53</v>
      </c>
      <c r="K205" s="33">
        <v>400</v>
      </c>
      <c r="L205" s="115"/>
      <c r="M205" s="116"/>
      <c r="N205" s="115"/>
      <c r="O205" s="117"/>
      <c r="P205" s="117"/>
      <c r="Q205" s="116"/>
      <c r="R205" s="40"/>
      <c r="S205" s="20"/>
      <c r="T205" s="85">
        <f t="shared" si="69"/>
        <v>0</v>
      </c>
      <c r="U205" s="86" t="s">
        <v>8</v>
      </c>
      <c r="X205" s="87">
        <v>0</v>
      </c>
      <c r="Y205" s="87">
        <f>$X$205*$K$205</f>
        <v>0</v>
      </c>
      <c r="Z205" s="87">
        <v>0</v>
      </c>
      <c r="AA205" s="88">
        <f>$Z$205*$K$205</f>
        <v>0</v>
      </c>
      <c r="AR205" s="82" t="s">
        <v>46</v>
      </c>
      <c r="AT205" s="82" t="s">
        <v>36</v>
      </c>
      <c r="AU205" s="82" t="s">
        <v>1</v>
      </c>
      <c r="AY205" s="80" t="s">
        <v>35</v>
      </c>
      <c r="BE205" s="89">
        <f>IF($U$205="základní",$N$205,0)</f>
        <v>0</v>
      </c>
      <c r="BF205" s="89">
        <f>IF($U$205="snížená",$N$205,0)</f>
        <v>0</v>
      </c>
      <c r="BG205" s="89">
        <f>IF($U$205="zákl. přenesená",$N$205,0)</f>
        <v>0</v>
      </c>
      <c r="BH205" s="89">
        <f>IF($U$205="sníž. přenesená",$N$205,0)</f>
        <v>0</v>
      </c>
      <c r="BI205" s="89">
        <f>IF($U$205="nulová",$N$205,0)</f>
        <v>0</v>
      </c>
      <c r="BJ205" s="82" t="s">
        <v>13</v>
      </c>
      <c r="BK205" s="89">
        <f>ROUND($L$205*$K$205,2)</f>
        <v>0</v>
      </c>
      <c r="BL205" s="82" t="s">
        <v>46</v>
      </c>
      <c r="BM205" s="82" t="s">
        <v>68</v>
      </c>
    </row>
    <row r="206" spans="2:65" s="80" customFormat="1" ht="16.5" customHeight="1" x14ac:dyDescent="0.3">
      <c r="B206" s="20"/>
      <c r="C206" s="57"/>
      <c r="F206" s="142"/>
      <c r="G206" s="142"/>
      <c r="H206" s="142"/>
      <c r="I206" s="142"/>
      <c r="J206" s="142"/>
      <c r="K206" s="142"/>
      <c r="L206" s="142"/>
      <c r="M206" s="142"/>
      <c r="N206" s="142"/>
      <c r="O206" s="142"/>
      <c r="P206" s="142"/>
      <c r="Q206" s="142"/>
      <c r="R206" s="142"/>
      <c r="S206" s="101"/>
      <c r="T206" s="102"/>
      <c r="U206" s="103"/>
      <c r="V206" s="103"/>
      <c r="W206" s="103"/>
      <c r="X206" s="103"/>
      <c r="Y206" s="103"/>
      <c r="Z206" s="103"/>
      <c r="AA206" s="104"/>
      <c r="AT206" s="80" t="s">
        <v>48</v>
      </c>
      <c r="AU206" s="80" t="s">
        <v>1</v>
      </c>
    </row>
    <row r="207" spans="2:65" s="80" customFormat="1" ht="7.5" customHeight="1" x14ac:dyDescent="0.3">
      <c r="B207" s="21"/>
      <c r="C207" s="78"/>
      <c r="D207" s="67"/>
      <c r="E207" s="67"/>
      <c r="F207" s="67"/>
      <c r="G207" s="67"/>
      <c r="H207" s="67"/>
      <c r="I207" s="67"/>
      <c r="J207" s="67"/>
      <c r="K207" s="67"/>
      <c r="L207" s="67"/>
      <c r="M207" s="67"/>
      <c r="N207" s="67"/>
      <c r="O207" s="67"/>
      <c r="P207" s="67"/>
      <c r="Q207" s="67"/>
      <c r="R207" s="67"/>
      <c r="S207" s="101"/>
      <c r="T207" s="105"/>
    </row>
    <row r="208" spans="2:65" s="19" customFormat="1" ht="14.25" customHeight="1" x14ac:dyDescent="0.3">
      <c r="C208" s="79"/>
      <c r="T208" s="106"/>
    </row>
    <row r="209" spans="3:3" ht="14.25" customHeight="1" x14ac:dyDescent="0.3">
      <c r="C209" s="79"/>
    </row>
    <row r="210" spans="3:3" ht="14.25" customHeight="1" x14ac:dyDescent="0.3">
      <c r="C210" s="79"/>
    </row>
  </sheetData>
  <mergeCells count="574">
    <mergeCell ref="N42:Q42"/>
    <mergeCell ref="F127:I127"/>
    <mergeCell ref="F139:I139"/>
    <mergeCell ref="L139:M139"/>
    <mergeCell ref="N139:Q139"/>
    <mergeCell ref="F138:I138"/>
    <mergeCell ref="N55:Q55"/>
    <mergeCell ref="F40:I40"/>
    <mergeCell ref="L40:M40"/>
    <mergeCell ref="N40:Q40"/>
    <mergeCell ref="F41:I41"/>
    <mergeCell ref="L41:M41"/>
    <mergeCell ref="N41:Q41"/>
    <mergeCell ref="F44:I44"/>
    <mergeCell ref="L44:M44"/>
    <mergeCell ref="N44:Q44"/>
    <mergeCell ref="F45:I45"/>
    <mergeCell ref="L45:M45"/>
    <mergeCell ref="N45:Q45"/>
    <mergeCell ref="F46:I46"/>
    <mergeCell ref="L46:M46"/>
    <mergeCell ref="N46:Q46"/>
    <mergeCell ref="F54:I54"/>
    <mergeCell ref="L54:M54"/>
    <mergeCell ref="F29:I29"/>
    <mergeCell ref="L29:M29"/>
    <mergeCell ref="N29:Q29"/>
    <mergeCell ref="F33:I33"/>
    <mergeCell ref="F28:I28"/>
    <mergeCell ref="L28:M28"/>
    <mergeCell ref="N28:Q28"/>
    <mergeCell ref="F17:I17"/>
    <mergeCell ref="L17:M17"/>
    <mergeCell ref="N17:Q17"/>
    <mergeCell ref="F18:I18"/>
    <mergeCell ref="L18:M18"/>
    <mergeCell ref="N18:Q18"/>
    <mergeCell ref="F206:R206"/>
    <mergeCell ref="N14:Q14"/>
    <mergeCell ref="N15:Q15"/>
    <mergeCell ref="N16:Q16"/>
    <mergeCell ref="N27:Q27"/>
    <mergeCell ref="N197:Q197"/>
    <mergeCell ref="F202:I202"/>
    <mergeCell ref="L202:M202"/>
    <mergeCell ref="F200:I200"/>
    <mergeCell ref="L200:M200"/>
    <mergeCell ref="N200:Q200"/>
    <mergeCell ref="F201:I201"/>
    <mergeCell ref="L201:M201"/>
    <mergeCell ref="N201:Q201"/>
    <mergeCell ref="L165:M165"/>
    <mergeCell ref="N202:Q202"/>
    <mergeCell ref="F203:I203"/>
    <mergeCell ref="L203:M203"/>
    <mergeCell ref="F126:I126"/>
    <mergeCell ref="L126:M126"/>
    <mergeCell ref="N194:Q194"/>
    <mergeCell ref="F195:I195"/>
    <mergeCell ref="L195:M195"/>
    <mergeCell ref="N195:Q195"/>
    <mergeCell ref="F198:I198"/>
    <mergeCell ref="L198:M198"/>
    <mergeCell ref="N198:Q198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203:Q203"/>
    <mergeCell ref="F205:I205"/>
    <mergeCell ref="L205:M205"/>
    <mergeCell ref="N205:Q205"/>
    <mergeCell ref="F204:I204"/>
    <mergeCell ref="L204:M204"/>
    <mergeCell ref="N204:Q204"/>
    <mergeCell ref="F199:I199"/>
    <mergeCell ref="L199:M199"/>
    <mergeCell ref="N199:Q199"/>
    <mergeCell ref="L138:M138"/>
    <mergeCell ref="N138:Q138"/>
    <mergeCell ref="N126:Q126"/>
    <mergeCell ref="N129:Q129"/>
    <mergeCell ref="L137:M137"/>
    <mergeCell ref="N137:Q137"/>
    <mergeCell ref="F137:I137"/>
    <mergeCell ref="N176:Q176"/>
    <mergeCell ref="F165:I165"/>
    <mergeCell ref="N165:Q165"/>
    <mergeCell ref="F173:I173"/>
    <mergeCell ref="F166:I166"/>
    <mergeCell ref="L166:M166"/>
    <mergeCell ref="N166:Q166"/>
    <mergeCell ref="F170:I170"/>
    <mergeCell ref="L170:M170"/>
    <mergeCell ref="N170:Q170"/>
    <mergeCell ref="F129:I129"/>
    <mergeCell ref="L129:M129"/>
    <mergeCell ref="F124:I124"/>
    <mergeCell ref="L124:M124"/>
    <mergeCell ref="N124:Q124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N128:Q128"/>
    <mergeCell ref="L127:M127"/>
    <mergeCell ref="N127:Q127"/>
    <mergeCell ref="F43:I43"/>
    <mergeCell ref="L43:M43"/>
    <mergeCell ref="N43:Q43"/>
    <mergeCell ref="L33:M33"/>
    <mergeCell ref="N33:Q33"/>
    <mergeCell ref="F34:I34"/>
    <mergeCell ref="L34:M34"/>
    <mergeCell ref="N34:Q34"/>
    <mergeCell ref="F35:I35"/>
    <mergeCell ref="L35:M35"/>
    <mergeCell ref="N35:Q35"/>
    <mergeCell ref="F42:I42"/>
    <mergeCell ref="L42:M42"/>
    <mergeCell ref="F36:I36"/>
    <mergeCell ref="L36:M36"/>
    <mergeCell ref="N36:Q36"/>
    <mergeCell ref="M8:P8"/>
    <mergeCell ref="M10:Q10"/>
    <mergeCell ref="F13:I13"/>
    <mergeCell ref="L13:M13"/>
    <mergeCell ref="N13:Q13"/>
    <mergeCell ref="C4:R4"/>
    <mergeCell ref="F6:Q6"/>
    <mergeCell ref="L30:M30"/>
    <mergeCell ref="N30:Q30"/>
    <mergeCell ref="F39:I39"/>
    <mergeCell ref="L39:M39"/>
    <mergeCell ref="N39:Q39"/>
    <mergeCell ref="F37:I37"/>
    <mergeCell ref="L37:M37"/>
    <mergeCell ref="N37:Q37"/>
    <mergeCell ref="F38:I38"/>
    <mergeCell ref="L38:M38"/>
    <mergeCell ref="N38:Q38"/>
    <mergeCell ref="F31:I31"/>
    <mergeCell ref="L31:M31"/>
    <mergeCell ref="N31:Q31"/>
    <mergeCell ref="F32:I32"/>
    <mergeCell ref="L32:M32"/>
    <mergeCell ref="N32:Q32"/>
    <mergeCell ref="F30:I30"/>
    <mergeCell ref="N140:Q140"/>
    <mergeCell ref="F162:I162"/>
    <mergeCell ref="F153:I153"/>
    <mergeCell ref="L153:M153"/>
    <mergeCell ref="N153:Q153"/>
    <mergeCell ref="F163:I163"/>
    <mergeCell ref="L163:M163"/>
    <mergeCell ref="N163:Q163"/>
    <mergeCell ref="L161:M161"/>
    <mergeCell ref="N161:Q161"/>
    <mergeCell ref="F154:I154"/>
    <mergeCell ref="L154:M154"/>
    <mergeCell ref="N154:Q154"/>
    <mergeCell ref="F140:I140"/>
    <mergeCell ref="L140:M140"/>
    <mergeCell ref="F141:I141"/>
    <mergeCell ref="L141:M141"/>
    <mergeCell ref="N141:Q141"/>
    <mergeCell ref="F47:I47"/>
    <mergeCell ref="L47:M47"/>
    <mergeCell ref="N47:Q47"/>
    <mergeCell ref="L49:M49"/>
    <mergeCell ref="F48:I48"/>
    <mergeCell ref="L48:M48"/>
    <mergeCell ref="N48:Q48"/>
    <mergeCell ref="F49:I49"/>
    <mergeCell ref="F74:I74"/>
    <mergeCell ref="L74:M74"/>
    <mergeCell ref="N74:Q74"/>
    <mergeCell ref="N49:Q49"/>
    <mergeCell ref="F53:I53"/>
    <mergeCell ref="L53:M53"/>
    <mergeCell ref="N53:Q53"/>
    <mergeCell ref="N54:Q54"/>
    <mergeCell ref="F55:I55"/>
    <mergeCell ref="L55:M55"/>
    <mergeCell ref="F52:I52"/>
    <mergeCell ref="L52:M52"/>
    <mergeCell ref="N52:Q52"/>
    <mergeCell ref="F196:I196"/>
    <mergeCell ref="L196:M196"/>
    <mergeCell ref="N196:Q196"/>
    <mergeCell ref="F152:I152"/>
    <mergeCell ref="L152:M152"/>
    <mergeCell ref="N152:Q152"/>
    <mergeCell ref="L162:M162"/>
    <mergeCell ref="N162:Q162"/>
    <mergeCell ref="F161:I161"/>
    <mergeCell ref="F175:I175"/>
    <mergeCell ref="L175:M175"/>
    <mergeCell ref="N175:Q175"/>
    <mergeCell ref="F174:I174"/>
    <mergeCell ref="L174:M174"/>
    <mergeCell ref="N174:Q174"/>
    <mergeCell ref="F178:I178"/>
    <mergeCell ref="L178:M178"/>
    <mergeCell ref="N178:Q178"/>
    <mergeCell ref="F177:I177"/>
    <mergeCell ref="F181:I181"/>
    <mergeCell ref="L181:M181"/>
    <mergeCell ref="N181:Q181"/>
    <mergeCell ref="F156:I156"/>
    <mergeCell ref="L156:M156"/>
    <mergeCell ref="F189:I189"/>
    <mergeCell ref="L189:M189"/>
    <mergeCell ref="N189:Q189"/>
    <mergeCell ref="F190:I190"/>
    <mergeCell ref="L190:M190"/>
    <mergeCell ref="N190:Q190"/>
    <mergeCell ref="F184:I184"/>
    <mergeCell ref="L184:M184"/>
    <mergeCell ref="N184:Q184"/>
    <mergeCell ref="F186:I186"/>
    <mergeCell ref="L186:M186"/>
    <mergeCell ref="N186:Q186"/>
    <mergeCell ref="F188:I188"/>
    <mergeCell ref="L188:M188"/>
    <mergeCell ref="N188:Q188"/>
    <mergeCell ref="F67:I67"/>
    <mergeCell ref="L67:M67"/>
    <mergeCell ref="N67:Q67"/>
    <mergeCell ref="F70:I70"/>
    <mergeCell ref="L70:M70"/>
    <mergeCell ref="N70:Q70"/>
    <mergeCell ref="F71:I71"/>
    <mergeCell ref="L71:M71"/>
    <mergeCell ref="N71:Q71"/>
    <mergeCell ref="F64:I64"/>
    <mergeCell ref="L64:M64"/>
    <mergeCell ref="N64:Q64"/>
    <mergeCell ref="F65:I65"/>
    <mergeCell ref="L65:M65"/>
    <mergeCell ref="N65:Q65"/>
    <mergeCell ref="F66:I66"/>
    <mergeCell ref="L66:M66"/>
    <mergeCell ref="N66:Q66"/>
    <mergeCell ref="F119:I119"/>
    <mergeCell ref="L119:M119"/>
    <mergeCell ref="N119:Q119"/>
    <mergeCell ref="F68:I68"/>
    <mergeCell ref="L68:M68"/>
    <mergeCell ref="N68:Q68"/>
    <mergeCell ref="F69:I69"/>
    <mergeCell ref="L69:M69"/>
    <mergeCell ref="N69:Q69"/>
    <mergeCell ref="F72:I72"/>
    <mergeCell ref="L72:M72"/>
    <mergeCell ref="N72:Q72"/>
    <mergeCell ref="F73:I73"/>
    <mergeCell ref="L73:M73"/>
    <mergeCell ref="N73:Q73"/>
    <mergeCell ref="F75:I75"/>
    <mergeCell ref="L75:M75"/>
    <mergeCell ref="N75:Q75"/>
    <mergeCell ref="F117:I117"/>
    <mergeCell ref="L117:M117"/>
    <mergeCell ref="N117:Q117"/>
    <mergeCell ref="N90:Q90"/>
    <mergeCell ref="F91:I91"/>
    <mergeCell ref="F100:I100"/>
    <mergeCell ref="F118:I118"/>
    <mergeCell ref="L118:M118"/>
    <mergeCell ref="N118:Q118"/>
    <mergeCell ref="F98:I98"/>
    <mergeCell ref="L98:M98"/>
    <mergeCell ref="N98:Q98"/>
    <mergeCell ref="F99:I99"/>
    <mergeCell ref="L99:M99"/>
    <mergeCell ref="N99:Q99"/>
    <mergeCell ref="F102:I102"/>
    <mergeCell ref="L102:M102"/>
    <mergeCell ref="N102:Q102"/>
    <mergeCell ref="F103:I103"/>
    <mergeCell ref="L103:M103"/>
    <mergeCell ref="N103:Q103"/>
    <mergeCell ref="F104:I104"/>
    <mergeCell ref="L104:M104"/>
    <mergeCell ref="N104:Q104"/>
    <mergeCell ref="L100:M100"/>
    <mergeCell ref="N100:Q100"/>
    <mergeCell ref="F101:I101"/>
    <mergeCell ref="L101:M101"/>
    <mergeCell ref="N101:Q101"/>
    <mergeCell ref="L95:M95"/>
    <mergeCell ref="N95:Q95"/>
    <mergeCell ref="F116:I116"/>
    <mergeCell ref="L116:M116"/>
    <mergeCell ref="N116:Q116"/>
    <mergeCell ref="F114:I114"/>
    <mergeCell ref="L114:M114"/>
    <mergeCell ref="N114:Q114"/>
    <mergeCell ref="F115:I115"/>
    <mergeCell ref="L115:M115"/>
    <mergeCell ref="N115:Q115"/>
    <mergeCell ref="F105:I105"/>
    <mergeCell ref="L105:M105"/>
    <mergeCell ref="N105:Q105"/>
    <mergeCell ref="F78:I78"/>
    <mergeCell ref="L78:M78"/>
    <mergeCell ref="N78:Q78"/>
    <mergeCell ref="F79:I79"/>
    <mergeCell ref="L79:M79"/>
    <mergeCell ref="N79:Q79"/>
    <mergeCell ref="F94:I94"/>
    <mergeCell ref="L94:M94"/>
    <mergeCell ref="N94:Q94"/>
    <mergeCell ref="F88:I88"/>
    <mergeCell ref="L88:M88"/>
    <mergeCell ref="N88:Q88"/>
    <mergeCell ref="F89:I89"/>
    <mergeCell ref="L89:M89"/>
    <mergeCell ref="N89:Q89"/>
    <mergeCell ref="F90:I90"/>
    <mergeCell ref="L90:M90"/>
    <mergeCell ref="L91:M91"/>
    <mergeCell ref="N91:Q91"/>
    <mergeCell ref="F113:I113"/>
    <mergeCell ref="L113:M113"/>
    <mergeCell ref="N113:Q113"/>
    <mergeCell ref="F108:I108"/>
    <mergeCell ref="L108:M108"/>
    <mergeCell ref="N108:Q108"/>
    <mergeCell ref="F109:I109"/>
    <mergeCell ref="L109:M109"/>
    <mergeCell ref="N109:Q109"/>
    <mergeCell ref="F112:I112"/>
    <mergeCell ref="L112:M112"/>
    <mergeCell ref="N112:Q112"/>
    <mergeCell ref="F110:I110"/>
    <mergeCell ref="L110:M110"/>
    <mergeCell ref="N110:Q110"/>
    <mergeCell ref="F111:I111"/>
    <mergeCell ref="L111:M111"/>
    <mergeCell ref="N111:Q111"/>
    <mergeCell ref="F130:I130"/>
    <mergeCell ref="L130:M130"/>
    <mergeCell ref="N130:Q130"/>
    <mergeCell ref="F125:I125"/>
    <mergeCell ref="L125:M125"/>
    <mergeCell ref="N125:Q125"/>
    <mergeCell ref="F128:I128"/>
    <mergeCell ref="L128:M128"/>
    <mergeCell ref="F76:I76"/>
    <mergeCell ref="L76:M76"/>
    <mergeCell ref="N76:Q76"/>
    <mergeCell ref="F77:I77"/>
    <mergeCell ref="L77:M77"/>
    <mergeCell ref="N77:Q77"/>
    <mergeCell ref="F120:I120"/>
    <mergeCell ref="L120:M120"/>
    <mergeCell ref="N120:Q120"/>
    <mergeCell ref="F86:I86"/>
    <mergeCell ref="L86:M86"/>
    <mergeCell ref="N86:Q86"/>
    <mergeCell ref="F87:I87"/>
    <mergeCell ref="F92:I92"/>
    <mergeCell ref="L92:M92"/>
    <mergeCell ref="N92:Q92"/>
    <mergeCell ref="F132:I132"/>
    <mergeCell ref="L132:M132"/>
    <mergeCell ref="N132:Q132"/>
    <mergeCell ref="F133:I133"/>
    <mergeCell ref="L133:M133"/>
    <mergeCell ref="N133:Q133"/>
    <mergeCell ref="F131:I131"/>
    <mergeCell ref="L131:M131"/>
    <mergeCell ref="N131:Q131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N150:Q150"/>
    <mergeCell ref="F151:I151"/>
    <mergeCell ref="L151:M151"/>
    <mergeCell ref="N151:Q151"/>
    <mergeCell ref="F145:I145"/>
    <mergeCell ref="L145:M145"/>
    <mergeCell ref="N145:Q145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57:I157"/>
    <mergeCell ref="L157:M157"/>
    <mergeCell ref="N157:Q157"/>
    <mergeCell ref="F158:I158"/>
    <mergeCell ref="L158:M158"/>
    <mergeCell ref="N158:Q158"/>
    <mergeCell ref="N156:Q156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5:I155"/>
    <mergeCell ref="L155:M155"/>
    <mergeCell ref="N155:Q155"/>
    <mergeCell ref="F150:I150"/>
    <mergeCell ref="L150:M150"/>
    <mergeCell ref="F159:I159"/>
    <mergeCell ref="L159:M159"/>
    <mergeCell ref="N159:Q159"/>
    <mergeCell ref="F160:I160"/>
    <mergeCell ref="L160:M160"/>
    <mergeCell ref="N160:Q160"/>
    <mergeCell ref="F164:I164"/>
    <mergeCell ref="L164:M164"/>
    <mergeCell ref="N164:Q164"/>
    <mergeCell ref="F172:I172"/>
    <mergeCell ref="L172:M172"/>
    <mergeCell ref="N172:Q172"/>
    <mergeCell ref="L177:M177"/>
    <mergeCell ref="N177:Q177"/>
    <mergeCell ref="F176:I176"/>
    <mergeCell ref="L176:M176"/>
    <mergeCell ref="L173:M173"/>
    <mergeCell ref="N173:Q173"/>
    <mergeCell ref="F19:I19"/>
    <mergeCell ref="L19:M19"/>
    <mergeCell ref="N19:Q19"/>
    <mergeCell ref="F20:I20"/>
    <mergeCell ref="L20:M20"/>
    <mergeCell ref="N20:Q20"/>
    <mergeCell ref="F21:I21"/>
    <mergeCell ref="L21:M21"/>
    <mergeCell ref="N21:Q21"/>
    <mergeCell ref="F191:I191"/>
    <mergeCell ref="L191:M191"/>
    <mergeCell ref="N191:Q191"/>
    <mergeCell ref="F22:I22"/>
    <mergeCell ref="L22:M22"/>
    <mergeCell ref="N22:Q22"/>
    <mergeCell ref="F23:I23"/>
    <mergeCell ref="L23:M23"/>
    <mergeCell ref="N23:Q23"/>
    <mergeCell ref="F24:I24"/>
    <mergeCell ref="L24:M24"/>
    <mergeCell ref="N24:Q24"/>
    <mergeCell ref="F179:I179"/>
    <mergeCell ref="L179:M179"/>
    <mergeCell ref="N179:Q179"/>
    <mergeCell ref="F167:I167"/>
    <mergeCell ref="L167:M167"/>
    <mergeCell ref="N167:Q167"/>
    <mergeCell ref="F168:I168"/>
    <mergeCell ref="L168:M168"/>
    <mergeCell ref="N168:Q168"/>
    <mergeCell ref="F25:I25"/>
    <mergeCell ref="L25:M25"/>
    <mergeCell ref="N25:Q25"/>
    <mergeCell ref="F26:I26"/>
    <mergeCell ref="L26:M26"/>
    <mergeCell ref="N26:Q26"/>
    <mergeCell ref="F187:I187"/>
    <mergeCell ref="L187:M187"/>
    <mergeCell ref="N187:Q187"/>
    <mergeCell ref="F50:I50"/>
    <mergeCell ref="L50:M50"/>
    <mergeCell ref="N50:Q50"/>
    <mergeCell ref="F51:I51"/>
    <mergeCell ref="L51:M51"/>
    <mergeCell ref="N51:Q51"/>
    <mergeCell ref="F185:I185"/>
    <mergeCell ref="L185:M185"/>
    <mergeCell ref="N185:Q185"/>
    <mergeCell ref="F180:I180"/>
    <mergeCell ref="L180:M180"/>
    <mergeCell ref="N180:Q180"/>
    <mergeCell ref="F169:I169"/>
    <mergeCell ref="L169:M169"/>
    <mergeCell ref="N169:Q169"/>
    <mergeCell ref="F171:I171"/>
    <mergeCell ref="L171:M171"/>
    <mergeCell ref="N171:Q171"/>
    <mergeCell ref="F97:I97"/>
    <mergeCell ref="L97:M97"/>
    <mergeCell ref="N97:Q97"/>
    <mergeCell ref="F81:I81"/>
    <mergeCell ref="L81:M81"/>
    <mergeCell ref="N81:Q81"/>
    <mergeCell ref="F82:I82"/>
    <mergeCell ref="L82:M82"/>
    <mergeCell ref="N82:Q82"/>
    <mergeCell ref="F83:I83"/>
    <mergeCell ref="L83:M83"/>
    <mergeCell ref="N83:Q83"/>
    <mergeCell ref="F93:I93"/>
    <mergeCell ref="L93:M93"/>
    <mergeCell ref="N93:Q93"/>
    <mergeCell ref="N87:Q87"/>
    <mergeCell ref="L87:M87"/>
    <mergeCell ref="F84:I84"/>
    <mergeCell ref="L84:M84"/>
    <mergeCell ref="N84:Q84"/>
    <mergeCell ref="F85:I85"/>
    <mergeCell ref="L85:M85"/>
    <mergeCell ref="N85:Q85"/>
    <mergeCell ref="F95:I95"/>
    <mergeCell ref="F56:I56"/>
    <mergeCell ref="L56:M56"/>
    <mergeCell ref="N56:Q56"/>
    <mergeCell ref="F57:I57"/>
    <mergeCell ref="L57:M57"/>
    <mergeCell ref="N57:Q57"/>
    <mergeCell ref="F58:I58"/>
    <mergeCell ref="L58:M58"/>
    <mergeCell ref="N58:Q58"/>
    <mergeCell ref="F59:I59"/>
    <mergeCell ref="L59:M59"/>
    <mergeCell ref="N59:Q59"/>
    <mergeCell ref="F60:I60"/>
    <mergeCell ref="L60:M60"/>
    <mergeCell ref="N60:Q60"/>
    <mergeCell ref="F61:I61"/>
    <mergeCell ref="L61:M61"/>
    <mergeCell ref="N61:Q61"/>
    <mergeCell ref="F182:I182"/>
    <mergeCell ref="L182:M182"/>
    <mergeCell ref="N182:Q182"/>
    <mergeCell ref="F183:I183"/>
    <mergeCell ref="L183:M183"/>
    <mergeCell ref="N183:Q183"/>
    <mergeCell ref="F62:I62"/>
    <mergeCell ref="L62:M62"/>
    <mergeCell ref="N62:Q62"/>
    <mergeCell ref="F63:I63"/>
    <mergeCell ref="L63:M63"/>
    <mergeCell ref="N63:Q63"/>
    <mergeCell ref="F80:I80"/>
    <mergeCell ref="L80:M80"/>
    <mergeCell ref="N80:Q80"/>
    <mergeCell ref="F106:I106"/>
    <mergeCell ref="L106:M106"/>
    <mergeCell ref="N106:Q106"/>
    <mergeCell ref="F107:I107"/>
    <mergeCell ref="L107:M107"/>
    <mergeCell ref="N107:Q107"/>
    <mergeCell ref="F96:I96"/>
    <mergeCell ref="L96:M96"/>
    <mergeCell ref="N96:Q96"/>
  </mergeCells>
  <pageMargins left="0.59027779102325439" right="0.59027779102325439" top="0.59027779102325439" bottom="0.59027779102325439" header="0" footer="0"/>
  <pageSetup paperSize="9" scale="80" fitToHeight="100" orientation="portrait" blackAndWhite="1" r:id="rId1"/>
  <headerFooter alignWithMargins="0"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Zázemí</vt:lpstr>
      <vt:lpstr>Zázemí!Názvy_tisku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NOS</dc:creator>
  <cp:lastModifiedBy>Mario design</cp:lastModifiedBy>
  <cp:lastPrinted>2019-04-27T09:44:00Z</cp:lastPrinted>
  <dcterms:created xsi:type="dcterms:W3CDTF">2015-10-16T07:37:54Z</dcterms:created>
  <dcterms:modified xsi:type="dcterms:W3CDTF">2019-04-27T09:47:09Z</dcterms:modified>
</cp:coreProperties>
</file>